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5270" windowHeight="4170" activeTab="3"/>
  </bookViews>
  <sheets>
    <sheet name="tmax" sheetId="1" r:id="rId1"/>
    <sheet name="radn" sheetId="2" r:id="rId2"/>
    <sheet name="tmax diffs" sheetId="3" r:id="rId3"/>
    <sheet name="radn diffs" sheetId="4" r:id="rId4"/>
    <sheet name="char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<sst xmlns="http://schemas.openxmlformats.org/spreadsheetml/2006/main" count="108" uniqueCount="64">
  <si>
    <t>30-yr Corrected Tmax</t>
  </si>
  <si>
    <t xml:space="preserve"> </t>
  </si>
  <si>
    <t>Actual Month</t>
  </si>
  <si>
    <t>ANN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</si>
  <si>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</si>
  <si>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</si>
  <si>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</si>
  <si>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</si>
  <si>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</si>
  <si>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</si>
  <si>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</si>
  <si>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</si>
  <si>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</si>
  <si>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</si>
  <si>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</si>
  <si>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</si>
  <si>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</si>
  <si>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</si>
  <si>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</si>
  <si>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</si>
  <si>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</si>
  <si>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</si>
  <si>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</si>
  <si>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</si>
  <si>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</si>
  <si>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</si>
  <si>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</si>
  <si>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</si>
  <si>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</si>
  <si>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</si>
  <si>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</si>
  <si>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</si>
  <si>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</si>
  <si>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</si>
  <si>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</si>
  <si>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</si>
  <si>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</si>
  <si>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>GR2V</t>
  </si>
  <si>
    <t>Canopy-corrected, Cloud-corrected, Topo-correct Radiation on a Sloped Surface</t>
  </si>
  <si>
    <t>MJ.m-2.day-1</t>
  </si>
  <si>
    <t>Month</t>
  </si>
  <si>
    <t>Differences in Radiation for Similar Elevation Site Pairs, normalized using 843 values</t>
  </si>
  <si>
    <t>VANMET - UPLMET RADN</t>
  </si>
  <si>
    <t>UPLMET - RS04 RADN</t>
  </si>
  <si>
    <t>H15MET - RS05 RADN</t>
  </si>
  <si>
    <t>RS01 - RS02 RADN</t>
  </si>
  <si>
    <t>RS17 - RS07 RADN</t>
  </si>
  <si>
    <t>RS86 - RS10 RADN</t>
  </si>
  <si>
    <t>VANMET - RS04 RADN</t>
  </si>
  <si>
    <t>RS05 - RS03 RADN</t>
  </si>
  <si>
    <t>Differences in Tmax for Similar Elevation Site Pairs</t>
  </si>
  <si>
    <t>Degrees C</t>
  </si>
  <si>
    <t>VANMET - UPLMET TMAX</t>
  </si>
  <si>
    <t>UPLMET - RS04 TMAX</t>
  </si>
  <si>
    <t>H15MET - RS05 TMAX</t>
  </si>
  <si>
    <t>RS01 - RS02 TMAX</t>
  </si>
  <si>
    <t>RS17 - RS07 TMAX</t>
  </si>
  <si>
    <t>R86 - RS10 TMAX</t>
  </si>
  <si>
    <t>VANMET - RS04 TMAX</t>
  </si>
  <si>
    <t>RS05 - RS03 TMAX</t>
  </si>
  <si>
    <t>Differences in Radiation for Similar Elevation Site Pairs</t>
  </si>
  <si>
    <t>site pairs ave</t>
  </si>
  <si>
    <t>HJA pix ave</t>
  </si>
  <si>
    <t>Deg 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</si>
</sst>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'radn diffs'!$B$16:$B$23</c:f>
              <c:numCache>
                <c:ptCount val="8"/>
                <c:pt idx="0">
                  <c:v>0.09042610212231507</c:v>
                </c:pt>
                <c:pt idx="1">
                  <c:v>0.6646151977041284</c:v>
                </c:pt>
                <c:pt idx="2">
                  <c:v>0.2402268776603241</c:v>
                </c:pt>
                <c:pt idx="3">
                  <c:v>-0.012163735177292056</c:v>
                </c:pt>
                <c:pt idx="4">
                  <c:v>-0.02633053809752102</c:v>
                </c:pt>
                <c:pt idx="5">
                  <c:v>0.29636273901212395</c:v>
                </c:pt>
                <c:pt idx="6">
                  <c:v>0.7550412998264434</c:v>
                </c:pt>
                <c:pt idx="7">
                  <c:v>0.0726704334544506</c:v>
                </c:pt>
              </c:numCache>
            </c:numRef>
          </c:xVal>
          <c:yVal>
            <c:numRef>
              <c:f>'tmax diffs'!$B$4:$B$11</c:f>
              <c:numCache>
                <c:ptCount val="8"/>
                <c:pt idx="0">
                  <c:v>0.7999999999999998</c:v>
                </c:pt>
                <c:pt idx="1">
                  <c:v>2.6</c:v>
                </c:pt>
                <c:pt idx="2">
                  <c:v>0.7000000000000002</c:v>
                </c:pt>
                <c:pt idx="3">
                  <c:v>1.7000000000000002</c:v>
                </c:pt>
                <c:pt idx="4">
                  <c:v>-0.5</c:v>
                </c:pt>
                <c:pt idx="5">
                  <c:v>2.3999999999999995</c:v>
                </c:pt>
                <c:pt idx="6">
                  <c:v>3.4</c:v>
                </c:pt>
                <c:pt idx="7">
                  <c:v>0.10000000000000009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'radn diffs'!$C$16:$C$23</c:f>
              <c:numCache>
                <c:ptCount val="8"/>
                <c:pt idx="0">
                  <c:v>0.10300900113549413</c:v>
                </c:pt>
                <c:pt idx="1">
                  <c:v>0.691553442162876</c:v>
                </c:pt>
                <c:pt idx="2">
                  <c:v>0.28467489775884314</c:v>
                </c:pt>
                <c:pt idx="3">
                  <c:v>0.051643726292546585</c:v>
                </c:pt>
                <c:pt idx="4">
                  <c:v>0.00360109504685466</c:v>
                </c:pt>
                <c:pt idx="5">
                  <c:v>0.3350688867508117</c:v>
                </c:pt>
                <c:pt idx="6">
                  <c:v>0.7945624432983701</c:v>
                </c:pt>
                <c:pt idx="7">
                  <c:v>0.014739078078529068</c:v>
                </c:pt>
              </c:numCache>
            </c:numRef>
          </c:xVal>
          <c:yVal>
            <c:numRef>
              <c:f>'tmax diffs'!$C$4:$C$11</c:f>
              <c:numCache>
                <c:ptCount val="8"/>
                <c:pt idx="0">
                  <c:v>0.39999999999999947</c:v>
                </c:pt>
                <c:pt idx="1">
                  <c:v>3.5000000000000004</c:v>
                </c:pt>
                <c:pt idx="2">
                  <c:v>0.6000000000000005</c:v>
                </c:pt>
                <c:pt idx="3">
                  <c:v>2.2</c:v>
                </c:pt>
                <c:pt idx="4">
                  <c:v>-0.2999999999999998</c:v>
                </c:pt>
                <c:pt idx="5">
                  <c:v>2.2</c:v>
                </c:pt>
                <c:pt idx="6">
                  <c:v>3.9</c:v>
                </c:pt>
                <c:pt idx="7">
                  <c:v>-0.10000000000000053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'radn diffs'!$D$16:$D$23</c:f>
              <c:numCache>
                <c:ptCount val="8"/>
                <c:pt idx="0">
                  <c:v>0.09150069864107829</c:v>
                </c:pt>
                <c:pt idx="1">
                  <c:v>0.7355164346364904</c:v>
                </c:pt>
                <c:pt idx="2">
                  <c:v>0.30728952979466356</c:v>
                </c:pt>
                <c:pt idx="3">
                  <c:v>0.06857129288030028</c:v>
                </c:pt>
                <c:pt idx="4">
                  <c:v>0.0249855059724286</c:v>
                </c:pt>
                <c:pt idx="5">
                  <c:v>0.41587544457223774</c:v>
                </c:pt>
                <c:pt idx="6">
                  <c:v>0.8270171332775688</c:v>
                </c:pt>
                <c:pt idx="7">
                  <c:v>0.010919004737868292</c:v>
                </c:pt>
              </c:numCache>
            </c:numRef>
          </c:xVal>
          <c:yVal>
            <c:numRef>
              <c:f>'tmax diffs'!$D$4:$D$11</c:f>
              <c:numCache>
                <c:ptCount val="8"/>
                <c:pt idx="0">
                  <c:v>1.1000000000000005</c:v>
                </c:pt>
                <c:pt idx="1">
                  <c:v>3.1999999999999997</c:v>
                </c:pt>
                <c:pt idx="2">
                  <c:v>1.3000000000000007</c:v>
                </c:pt>
                <c:pt idx="3">
                  <c:v>1.299999999999999</c:v>
                </c:pt>
                <c:pt idx="4">
                  <c:v>0</c:v>
                </c:pt>
                <c:pt idx="5">
                  <c:v>2.6999999999999993</c:v>
                </c:pt>
                <c:pt idx="6">
                  <c:v>4.300000000000001</c:v>
                </c:pt>
                <c:pt idx="7">
                  <c:v>0.5</c:v>
                </c:pt>
              </c:numCache>
            </c:numRef>
          </c:yVal>
          <c:smooth val="0"/>
        </c:ser>
        <c:ser>
          <c:idx val="3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'radn diffs'!$E$16:$E$23</c:f>
              <c:numCache>
                <c:ptCount val="8"/>
                <c:pt idx="0">
                  <c:v>0.051219107167496385</c:v>
                </c:pt>
                <c:pt idx="1">
                  <c:v>0.7753777227399771</c:v>
                </c:pt>
                <c:pt idx="2">
                  <c:v>0.3144458382373588</c:v>
                </c:pt>
                <c:pt idx="3">
                  <c:v>0.046234475510794175</c:v>
                </c:pt>
                <c:pt idx="4">
                  <c:v>0.030031921102105136</c:v>
                </c:pt>
                <c:pt idx="5">
                  <c:v>0.43787211042680324</c:v>
                </c:pt>
                <c:pt idx="6">
                  <c:v>0.8265968299074735</c:v>
                </c:pt>
                <c:pt idx="7">
                  <c:v>0.02786218496005153</c:v>
                </c:pt>
              </c:numCache>
            </c:numRef>
          </c:xVal>
          <c:yVal>
            <c:numRef>
              <c:f>'tmax diffs'!$E$4:$E$11</c:f>
              <c:numCache>
                <c:ptCount val="8"/>
                <c:pt idx="0">
                  <c:v>0.3000000000000007</c:v>
                </c:pt>
                <c:pt idx="1">
                  <c:v>4.3</c:v>
                </c:pt>
                <c:pt idx="2">
                  <c:v>1.1999999999999993</c:v>
                </c:pt>
                <c:pt idx="3">
                  <c:v>0.9000000000000004</c:v>
                </c:pt>
                <c:pt idx="4">
                  <c:v>-0.1999999999999993</c:v>
                </c:pt>
                <c:pt idx="5">
                  <c:v>2.6999999999999993</c:v>
                </c:pt>
                <c:pt idx="6">
                  <c:v>4.6000000000000005</c:v>
                </c:pt>
                <c:pt idx="7">
                  <c:v>0.3000000000000007</c:v>
                </c:pt>
              </c:numCache>
            </c:numRef>
          </c:yVal>
          <c:smooth val="0"/>
        </c:ser>
        <c:ser>
          <c:idx val="4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'radn diffs'!$F$16:$F$23</c:f>
              <c:numCache>
                <c:ptCount val="8"/>
                <c:pt idx="0">
                  <c:v>0.036903809557670794</c:v>
                </c:pt>
                <c:pt idx="1">
                  <c:v>0.7539319905465384</c:v>
                </c:pt>
                <c:pt idx="2">
                  <c:v>0.3345621648324738</c:v>
                </c:pt>
                <c:pt idx="3">
                  <c:v>0.0418079537772933</c:v>
                </c:pt>
                <c:pt idx="4">
                  <c:v>0.025171247676609953</c:v>
                </c:pt>
                <c:pt idx="5">
                  <c:v>0.3606806833604266</c:v>
                </c:pt>
                <c:pt idx="6">
                  <c:v>0.7908358001042091</c:v>
                </c:pt>
                <c:pt idx="7">
                  <c:v>0.006525899397081776</c:v>
                </c:pt>
              </c:numCache>
            </c:numRef>
          </c:xVal>
          <c:yVal>
            <c:numRef>
              <c:f>'tmax diffs'!$F$4:$F$11</c:f>
              <c:numCache>
                <c:ptCount val="8"/>
                <c:pt idx="0">
                  <c:v>1.5</c:v>
                </c:pt>
                <c:pt idx="1">
                  <c:v>2.5999999999999996</c:v>
                </c:pt>
                <c:pt idx="2">
                  <c:v>1.5999999999999996</c:v>
                </c:pt>
                <c:pt idx="3">
                  <c:v>0.5</c:v>
                </c:pt>
                <c:pt idx="4">
                  <c:v>0.3999999999999986</c:v>
                </c:pt>
                <c:pt idx="5">
                  <c:v>2.900000000000002</c:v>
                </c:pt>
                <c:pt idx="6">
                  <c:v>4.1</c:v>
                </c:pt>
                <c:pt idx="7">
                  <c:v>-1.200000000000001</c:v>
                </c:pt>
              </c:numCache>
            </c:numRef>
          </c:yVal>
          <c:smooth val="0"/>
        </c:ser>
        <c:ser>
          <c:idx val="5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'radn diffs'!$G$16:$G$23</c:f>
              <c:numCache>
                <c:ptCount val="8"/>
                <c:pt idx="0">
                  <c:v>0.06197945952609365</c:v>
                </c:pt>
                <c:pt idx="1">
                  <c:v>0.7141009979738235</c:v>
                </c:pt>
                <c:pt idx="2">
                  <c:v>0.4562244617369377</c:v>
                </c:pt>
                <c:pt idx="3">
                  <c:v>0.042284690900614395</c:v>
                </c:pt>
                <c:pt idx="4">
                  <c:v>0.03678274045430842</c:v>
                </c:pt>
                <c:pt idx="5">
                  <c:v>0.30686116111389267</c:v>
                </c:pt>
                <c:pt idx="6">
                  <c:v>0.7760804574999172</c:v>
                </c:pt>
                <c:pt idx="7">
                  <c:v>0.009436239334417035</c:v>
                </c:pt>
              </c:numCache>
            </c:numRef>
          </c:xVal>
          <c:yVal>
            <c:numRef>
              <c:f>'tmax diffs'!$G$4:$G$11</c:f>
              <c:numCache>
                <c:ptCount val="8"/>
                <c:pt idx="0">
                  <c:v>1</c:v>
                </c:pt>
                <c:pt idx="1">
                  <c:v>3.200000000000001</c:v>
                </c:pt>
                <c:pt idx="2">
                  <c:v>2.1999999999999993</c:v>
                </c:pt>
                <c:pt idx="3">
                  <c:v>0.1999999999999993</c:v>
                </c:pt>
                <c:pt idx="4">
                  <c:v>0.6999999999999993</c:v>
                </c:pt>
                <c:pt idx="5">
                  <c:v>3.3000000000000007</c:v>
                </c:pt>
                <c:pt idx="6">
                  <c:v>4.200000000000001</c:v>
                </c:pt>
                <c:pt idx="7">
                  <c:v>-1.3999999999999986</c:v>
                </c:pt>
              </c:numCache>
            </c:numRef>
          </c:yVal>
          <c:smooth val="0"/>
        </c:ser>
        <c:ser>
          <c:idx val="6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'radn diffs'!$H$16:$H$23</c:f>
              <c:numCache>
                <c:ptCount val="8"/>
                <c:pt idx="0">
                  <c:v>0.07949108423722456</c:v>
                </c:pt>
                <c:pt idx="1">
                  <c:v>0.7092501633103159</c:v>
                </c:pt>
                <c:pt idx="2">
                  <c:v>0.46254246269200916</c:v>
                </c:pt>
                <c:pt idx="3">
                  <c:v>0.051182329997334824</c:v>
                </c:pt>
                <c:pt idx="4">
                  <c:v>0.03767252788605467</c:v>
                </c:pt>
                <c:pt idx="5">
                  <c:v>0.32263301729996047</c:v>
                </c:pt>
                <c:pt idx="6">
                  <c:v>0.7887412475475405</c:v>
                </c:pt>
                <c:pt idx="7">
                  <c:v>0.006856889769198666</c:v>
                </c:pt>
              </c:numCache>
            </c:numRef>
          </c:xVal>
          <c:yVal>
            <c:numRef>
              <c:f>'tmax diffs'!$H$4:$H$11</c:f>
              <c:numCache>
                <c:ptCount val="8"/>
                <c:pt idx="0">
                  <c:v>2.200000000000003</c:v>
                </c:pt>
                <c:pt idx="1">
                  <c:v>2.1999999999999993</c:v>
                </c:pt>
                <c:pt idx="2">
                  <c:v>2.6999999999999993</c:v>
                </c:pt>
                <c:pt idx="3">
                  <c:v>-0.3000000000000007</c:v>
                </c:pt>
                <c:pt idx="4">
                  <c:v>0.5</c:v>
                </c:pt>
                <c:pt idx="5">
                  <c:v>3</c:v>
                </c:pt>
                <c:pt idx="6">
                  <c:v>4.400000000000002</c:v>
                </c:pt>
                <c:pt idx="7">
                  <c:v>-1.5999999999999979</c:v>
                </c:pt>
              </c:numCache>
            </c:numRef>
          </c:yVal>
          <c:smooth val="0"/>
        </c:ser>
        <c:ser>
          <c:idx val="7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'radn diffs'!$I$16:$I$23</c:f>
              <c:numCache>
                <c:ptCount val="8"/>
                <c:pt idx="0">
                  <c:v>0.0825920405939664</c:v>
                </c:pt>
                <c:pt idx="1">
                  <c:v>0.7838495796894652</c:v>
                </c:pt>
                <c:pt idx="2">
                  <c:v>0.3428206123210324</c:v>
                </c:pt>
                <c:pt idx="3">
                  <c:v>0.04563997448014591</c:v>
                </c:pt>
                <c:pt idx="4">
                  <c:v>0.032006856446670784</c:v>
                </c:pt>
                <c:pt idx="5">
                  <c:v>0.4165430898643328</c:v>
                </c:pt>
                <c:pt idx="6">
                  <c:v>0.8664416202834316</c:v>
                </c:pt>
                <c:pt idx="7">
                  <c:v>0.007048722704505567</c:v>
                </c:pt>
              </c:numCache>
            </c:numRef>
          </c:xVal>
          <c:yVal>
            <c:numRef>
              <c:f>'tmax diffs'!$I$4:$I$11</c:f>
              <c:numCache>
                <c:ptCount val="8"/>
                <c:pt idx="0">
                  <c:v>2</c:v>
                </c:pt>
                <c:pt idx="1">
                  <c:v>3.1999999999999993</c:v>
                </c:pt>
                <c:pt idx="2">
                  <c:v>2</c:v>
                </c:pt>
                <c:pt idx="3">
                  <c:v>0.3999999999999986</c:v>
                </c:pt>
                <c:pt idx="4">
                  <c:v>0.09999999999999787</c:v>
                </c:pt>
                <c:pt idx="5">
                  <c:v>3.3000000000000007</c:v>
                </c:pt>
                <c:pt idx="6">
                  <c:v>5.199999999999999</c:v>
                </c:pt>
                <c:pt idx="7">
                  <c:v>-2.1000000000000014</c:v>
                </c:pt>
              </c:numCache>
            </c:numRef>
          </c:yVal>
          <c:smooth val="0"/>
        </c:ser>
        <c:ser>
          <c:idx val="8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'radn diffs'!$J$16:$J$23</c:f>
              <c:numCache>
                <c:ptCount val="8"/>
                <c:pt idx="0">
                  <c:v>0.11852471627168147</c:v>
                </c:pt>
                <c:pt idx="1">
                  <c:v>0.7833906292635697</c:v>
                </c:pt>
                <c:pt idx="2">
                  <c:v>0.33212501454454685</c:v>
                </c:pt>
                <c:pt idx="3">
                  <c:v>0.05958490678211632</c:v>
                </c:pt>
                <c:pt idx="4">
                  <c:v>0.03786196195187778</c:v>
                </c:pt>
                <c:pt idx="5">
                  <c:v>0.5218888675813602</c:v>
                </c:pt>
                <c:pt idx="6">
                  <c:v>0.9019153455352512</c:v>
                </c:pt>
                <c:pt idx="7">
                  <c:v>0.035681273643777975</c:v>
                </c:pt>
              </c:numCache>
            </c:numRef>
          </c:xVal>
          <c:yVal>
            <c:numRef>
              <c:f>'tmax diffs'!$J$4:$J$11</c:f>
              <c:numCache>
                <c:ptCount val="8"/>
                <c:pt idx="0">
                  <c:v>2.3999999999999986</c:v>
                </c:pt>
                <c:pt idx="1">
                  <c:v>3.200000000000001</c:v>
                </c:pt>
                <c:pt idx="2">
                  <c:v>2</c:v>
                </c:pt>
                <c:pt idx="3">
                  <c:v>1.9000000000000021</c:v>
                </c:pt>
                <c:pt idx="4">
                  <c:v>0</c:v>
                </c:pt>
                <c:pt idx="5">
                  <c:v>3.6000000000000014</c:v>
                </c:pt>
                <c:pt idx="6">
                  <c:v>5.6</c:v>
                </c:pt>
                <c:pt idx="7">
                  <c:v>-1.3000000000000007</c:v>
                </c:pt>
              </c:numCache>
            </c:numRef>
          </c:yVal>
          <c:smooth val="0"/>
        </c:ser>
        <c:ser>
          <c:idx val="9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'radn diffs'!$K$16:$K$23</c:f>
              <c:numCache>
                <c:ptCount val="8"/>
                <c:pt idx="0">
                  <c:v>0.15257273516752728</c:v>
                </c:pt>
                <c:pt idx="1">
                  <c:v>0.7124609304820122</c:v>
                </c:pt>
                <c:pt idx="2">
                  <c:v>0.30210918124332886</c:v>
                </c:pt>
                <c:pt idx="3">
                  <c:v>0.07524206099480228</c:v>
                </c:pt>
                <c:pt idx="4">
                  <c:v>0.010828854844593403</c:v>
                </c:pt>
                <c:pt idx="5">
                  <c:v>0.44963295840367057</c:v>
                </c:pt>
                <c:pt idx="6">
                  <c:v>0.8650336656495394</c:v>
                </c:pt>
                <c:pt idx="7">
                  <c:v>0.017675983749040943</c:v>
                </c:pt>
              </c:numCache>
            </c:numRef>
          </c:xVal>
          <c:yVal>
            <c:numRef>
              <c:f>'tmax diffs'!$K$4:$K$11</c:f>
              <c:numCache>
                <c:ptCount val="8"/>
                <c:pt idx="0">
                  <c:v>2</c:v>
                </c:pt>
                <c:pt idx="1">
                  <c:v>2.6999999999999993</c:v>
                </c:pt>
                <c:pt idx="2">
                  <c:v>1</c:v>
                </c:pt>
                <c:pt idx="3">
                  <c:v>2.6000000000000014</c:v>
                </c:pt>
                <c:pt idx="4">
                  <c:v>-0.29999999999999893</c:v>
                </c:pt>
                <c:pt idx="5">
                  <c:v>2.700000000000001</c:v>
                </c:pt>
                <c:pt idx="6">
                  <c:v>4.699999999999999</c:v>
                </c:pt>
                <c:pt idx="7">
                  <c:v>0.09999999999999964</c:v>
                </c:pt>
              </c:numCache>
            </c:numRef>
          </c:yVal>
          <c:smooth val="0"/>
        </c:ser>
        <c:ser>
          <c:idx val="10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'radn diffs'!$L$16:$L$23</c:f>
              <c:numCache>
                <c:ptCount val="8"/>
                <c:pt idx="0">
                  <c:v>0.1056789782408533</c:v>
                </c:pt>
                <c:pt idx="1">
                  <c:v>0.7071799993359762</c:v>
                </c:pt>
                <c:pt idx="2">
                  <c:v>0.2597432113512255</c:v>
                </c:pt>
                <c:pt idx="3">
                  <c:v>0.02182496566393929</c:v>
                </c:pt>
                <c:pt idx="4">
                  <c:v>-0.026003950437260635</c:v>
                </c:pt>
                <c:pt idx="5">
                  <c:v>0.31547525177583685</c:v>
                </c:pt>
                <c:pt idx="6">
                  <c:v>0.8128589775768296</c:v>
                </c:pt>
                <c:pt idx="7">
                  <c:v>0.03635027078715451</c:v>
                </c:pt>
              </c:numCache>
            </c:numRef>
          </c:xVal>
          <c:yVal>
            <c:numRef>
              <c:f>'tmax diffs'!$L$4:$L$11</c:f>
              <c:numCache>
                <c:ptCount val="8"/>
                <c:pt idx="0">
                  <c:v>0.7999999999999998</c:v>
                </c:pt>
                <c:pt idx="1">
                  <c:v>2.1</c:v>
                </c:pt>
                <c:pt idx="2">
                  <c:v>0.7999999999999998</c:v>
                </c:pt>
                <c:pt idx="3">
                  <c:v>1</c:v>
                </c:pt>
                <c:pt idx="4">
                  <c:v>-0.2999999999999998</c:v>
                </c:pt>
                <c:pt idx="5">
                  <c:v>1.8999999999999995</c:v>
                </c:pt>
                <c:pt idx="6">
                  <c:v>2.9</c:v>
                </c:pt>
                <c:pt idx="7">
                  <c:v>0.09999999999999964</c:v>
                </c:pt>
              </c:numCache>
            </c:numRef>
          </c:yVal>
          <c:smooth val="0"/>
        </c:ser>
        <c:ser>
          <c:idx val="11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'radn diffs'!$M$16:$M$23</c:f>
              <c:numCache>
                <c:ptCount val="8"/>
                <c:pt idx="0">
                  <c:v>0.11294593681779284</c:v>
                </c:pt>
                <c:pt idx="1">
                  <c:v>0.6440937997603083</c:v>
                </c:pt>
                <c:pt idx="2">
                  <c:v>0.1957720903251642</c:v>
                </c:pt>
                <c:pt idx="3">
                  <c:v>-0.02173204191046392</c:v>
                </c:pt>
                <c:pt idx="4">
                  <c:v>0.003915451509458997</c:v>
                </c:pt>
                <c:pt idx="5">
                  <c:v>0.2780342761167142</c:v>
                </c:pt>
                <c:pt idx="6">
                  <c:v>0.7570397365781013</c:v>
                </c:pt>
                <c:pt idx="7">
                  <c:v>0.10686943958143848</c:v>
                </c:pt>
              </c:numCache>
            </c:numRef>
          </c:xVal>
          <c:yVal>
            <c:numRef>
              <c:f>'tmax diffs'!$M$4:$M$11</c:f>
              <c:numCache>
                <c:ptCount val="8"/>
                <c:pt idx="0">
                  <c:v>0.7999999999999998</c:v>
                </c:pt>
                <c:pt idx="1">
                  <c:v>2.8</c:v>
                </c:pt>
                <c:pt idx="2">
                  <c:v>0.5</c:v>
                </c:pt>
                <c:pt idx="3">
                  <c:v>1.3000000000000007</c:v>
                </c:pt>
                <c:pt idx="4">
                  <c:v>-0.3999999999999999</c:v>
                </c:pt>
                <c:pt idx="5">
                  <c:v>2</c:v>
                </c:pt>
                <c:pt idx="6">
                  <c:v>3.5999999999999996</c:v>
                </c:pt>
                <c:pt idx="7">
                  <c:v>0.20000000000000018</c:v>
                </c:pt>
              </c:numCache>
            </c:numRef>
          </c:yVal>
          <c:smooth val="0"/>
        </c:ser>
        <c:axId val="27124136"/>
        <c:axId val="42790633"/>
      </c:scatterChart>
      <c:valAx>
        <c:axId val="27124136"/>
        <c:scaling>
          <c:orientation val="minMax"/>
          <c:min val="-0.1"/>
        </c:scaling>
        <c:axPos val="b"/>
        <c:delete val="0"/>
        <c:numFmt formatCode="0.0" sourceLinked="0"/>
        <c:majorTickMark val="out"/>
        <c:minorTickMark val="none"/>
        <c:tickLblPos val="nextTo"/>
        <c:crossAx val="42790633"/>
        <c:crossesAt val="-6"/>
        <c:crossBetween val="midCat"/>
        <c:dispUnits/>
        <c:majorUnit val="0.1"/>
      </c:valAx>
      <c:valAx>
        <c:axId val="42790633"/>
        <c:scaling>
          <c:orientation val="minMax"/>
          <c:max val="10"/>
          <c:min val="-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24136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'radn diffs'!$B$4:$B$11</c:f>
              <c:numCache>
                <c:ptCount val="8"/>
                <c:pt idx="0">
                  <c:v>0.3463319711284667</c:v>
                </c:pt>
                <c:pt idx="1">
                  <c:v>2.5454762072068116</c:v>
                </c:pt>
                <c:pt idx="2">
                  <c:v>0.9200689414390414</c:v>
                </c:pt>
                <c:pt idx="3">
                  <c:v>-0.04658710572902858</c:v>
                </c:pt>
                <c:pt idx="4">
                  <c:v>-0.1008459609135055</c:v>
                </c:pt>
                <c:pt idx="5">
                  <c:v>1.1350692904164348</c:v>
                </c:pt>
                <c:pt idx="6">
                  <c:v>2.8918081783352783</c:v>
                </c:pt>
                <c:pt idx="7">
                  <c:v>0.2783277601305458</c:v>
                </c:pt>
              </c:numCache>
            </c:numRef>
          </c:xVal>
          <c:yVal>
            <c:numRef>
              <c:f>'tmax diffs'!$B$4:$B$11</c:f>
              <c:numCache>
                <c:ptCount val="8"/>
                <c:pt idx="0">
                  <c:v>0.7999999999999998</c:v>
                </c:pt>
                <c:pt idx="1">
                  <c:v>2.6</c:v>
                </c:pt>
                <c:pt idx="2">
                  <c:v>0.7000000000000002</c:v>
                </c:pt>
                <c:pt idx="3">
                  <c:v>1.7000000000000002</c:v>
                </c:pt>
                <c:pt idx="4">
                  <c:v>-0.5</c:v>
                </c:pt>
                <c:pt idx="5">
                  <c:v>2.3999999999999995</c:v>
                </c:pt>
                <c:pt idx="6">
                  <c:v>3.4</c:v>
                </c:pt>
                <c:pt idx="7">
                  <c:v>0.10000000000000009</c:v>
                </c:pt>
              </c:numCache>
            </c:numRef>
          </c:yVal>
          <c:smooth val="0"/>
        </c:ser>
        <c:ser>
          <c:idx val="1"/>
          <c:order val="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'radn diffs'!$E$4:$E$11</c:f>
              <c:numCache>
                <c:ptCount val="8"/>
                <c:pt idx="0">
                  <c:v>0.8471640325503902</c:v>
                </c:pt>
                <c:pt idx="1">
                  <c:v>12.82474753411922</c:v>
                </c:pt>
                <c:pt idx="2">
                  <c:v>5.200934164445914</c:v>
                </c:pt>
                <c:pt idx="3">
                  <c:v>0.7647182249485356</c:v>
                </c:pt>
                <c:pt idx="4">
                  <c:v>0.49672797502881894</c:v>
                </c:pt>
                <c:pt idx="5">
                  <c:v>7.242404706459325</c:v>
                </c:pt>
                <c:pt idx="6">
                  <c:v>13.67191156666961</c:v>
                </c:pt>
                <c:pt idx="7">
                  <c:v>0.4608405392392523</c:v>
                </c:pt>
              </c:numCache>
            </c:numRef>
          </c:xVal>
          <c:yVal>
            <c:numRef>
              <c:f>'tmax diffs'!$E$4:$E$11</c:f>
              <c:numCache>
                <c:ptCount val="8"/>
                <c:pt idx="0">
                  <c:v>0.3000000000000007</c:v>
                </c:pt>
                <c:pt idx="1">
                  <c:v>4.3</c:v>
                </c:pt>
                <c:pt idx="2">
                  <c:v>1.1999999999999993</c:v>
                </c:pt>
                <c:pt idx="3">
                  <c:v>0.9000000000000004</c:v>
                </c:pt>
                <c:pt idx="4">
                  <c:v>-0.1999999999999993</c:v>
                </c:pt>
                <c:pt idx="5">
                  <c:v>2.6999999999999993</c:v>
                </c:pt>
                <c:pt idx="6">
                  <c:v>4.6000000000000005</c:v>
                </c:pt>
                <c:pt idx="7">
                  <c:v>0.3000000000000007</c:v>
                </c:pt>
              </c:numCache>
            </c:numRef>
          </c:yVal>
          <c:smooth val="0"/>
        </c:ser>
        <c:ser>
          <c:idx val="2"/>
          <c:order val="2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'radn diffs'!$G$4:$G$11</c:f>
              <c:numCache>
                <c:ptCount val="8"/>
                <c:pt idx="0">
                  <c:v>1.473871547530507</c:v>
                </c:pt>
                <c:pt idx="1">
                  <c:v>16.981321731817523</c:v>
                </c:pt>
                <c:pt idx="2">
                  <c:v>10.84901770010438</c:v>
                </c:pt>
                <c:pt idx="3">
                  <c:v>1.0055299496166104</c:v>
                </c:pt>
                <c:pt idx="4">
                  <c:v>0.8746935680034542</c:v>
                </c:pt>
                <c:pt idx="5">
                  <c:v>7.297158411288367</c:v>
                </c:pt>
                <c:pt idx="6">
                  <c:v>18.45519327934803</c:v>
                </c:pt>
                <c:pt idx="7">
                  <c:v>0.2243937713724371</c:v>
                </c:pt>
              </c:numCache>
            </c:numRef>
          </c:xVal>
          <c:yVal>
            <c:numRef>
              <c:f>'tmax diffs'!$G$4:$G$11</c:f>
              <c:numCache>
                <c:ptCount val="8"/>
                <c:pt idx="0">
                  <c:v>1</c:v>
                </c:pt>
                <c:pt idx="1">
                  <c:v>3.200000000000001</c:v>
                </c:pt>
                <c:pt idx="2">
                  <c:v>2.1999999999999993</c:v>
                </c:pt>
                <c:pt idx="3">
                  <c:v>0.1999999999999993</c:v>
                </c:pt>
                <c:pt idx="4">
                  <c:v>0.6999999999999993</c:v>
                </c:pt>
                <c:pt idx="5">
                  <c:v>3.3000000000000007</c:v>
                </c:pt>
                <c:pt idx="6">
                  <c:v>4.200000000000001</c:v>
                </c:pt>
                <c:pt idx="7">
                  <c:v>-1.3999999999999986</c:v>
                </c:pt>
              </c:numCache>
            </c:numRef>
          </c:yVal>
          <c:smooth val="0"/>
        </c:ser>
        <c:ser>
          <c:idx val="3"/>
          <c:order val="3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'radn diffs'!$L$4:$L$11</c:f>
              <c:numCache>
                <c:ptCount val="8"/>
                <c:pt idx="0">
                  <c:v>0.4914072488199679</c:v>
                </c:pt>
                <c:pt idx="1">
                  <c:v>3.2883869969122896</c:v>
                </c:pt>
                <c:pt idx="2">
                  <c:v>1.2078059327831987</c:v>
                </c:pt>
                <c:pt idx="3">
                  <c:v>0.1014860903373177</c:v>
                </c:pt>
                <c:pt idx="4">
                  <c:v>-0.12091836953326196</c:v>
                </c:pt>
                <c:pt idx="5">
                  <c:v>1.4669599207576414</c:v>
                </c:pt>
                <c:pt idx="6">
                  <c:v>3.7797942457322575</c:v>
                </c:pt>
                <c:pt idx="7">
                  <c:v>0.1690287591602685</c:v>
                </c:pt>
              </c:numCache>
            </c:numRef>
          </c:xVal>
          <c:yVal>
            <c:numRef>
              <c:f>'tmax diffs'!$L$4:$L$11</c:f>
              <c:numCache>
                <c:ptCount val="8"/>
                <c:pt idx="0">
                  <c:v>0.7999999999999998</c:v>
                </c:pt>
                <c:pt idx="1">
                  <c:v>2.1</c:v>
                </c:pt>
                <c:pt idx="2">
                  <c:v>0.7999999999999998</c:v>
                </c:pt>
                <c:pt idx="3">
                  <c:v>1</c:v>
                </c:pt>
                <c:pt idx="4">
                  <c:v>-0.2999999999999998</c:v>
                </c:pt>
                <c:pt idx="5">
                  <c:v>1.8999999999999995</c:v>
                </c:pt>
                <c:pt idx="6">
                  <c:v>2.9</c:v>
                </c:pt>
                <c:pt idx="7">
                  <c:v>0.09999999999999964</c:v>
                </c:pt>
              </c:numCache>
            </c:numRef>
          </c:yVal>
          <c:smooth val="0"/>
        </c:ser>
        <c:axId val="49571378"/>
        <c:axId val="43489219"/>
      </c:scatterChart>
      <c:valAx>
        <c:axId val="4957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89219"/>
        <c:crosses val="autoZero"/>
        <c:crossBetween val="midCat"/>
        <c:dispUnits/>
      </c:valAx>
      <c:valAx>
        <c:axId val="43489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713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0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0" y="4695825"/>
        <a:ext cx="60960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nopy_topo_temp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yr tmax"/>
      <sheetName val="30yr tmin"/>
      <sheetName val="pct_blk_canopy"/>
      <sheetName val="tr_cld_topo_sloped"/>
      <sheetName val="cld_topo_canopy_sloped"/>
      <sheetName val="normzd ave radn diffs"/>
      <sheetName val="radn diffs"/>
      <sheetName val="843_dir"/>
      <sheetName val="843"/>
      <sheetName val="avepixsite"/>
      <sheetName val="avepix"/>
      <sheetName val="normzd 843 radn diffs"/>
      <sheetName val="avepix radn diffs"/>
      <sheetName val="tmax diffs"/>
      <sheetName val="norm 843 radn diffs short"/>
      <sheetName val="tmax diffs short"/>
      <sheetName val="charts1"/>
      <sheetName val="charts2"/>
      <sheetName val="charts3"/>
    </sheetNames>
    <sheetDataSet>
      <sheetData sheetId="2">
        <row r="4">
          <cell r="B4">
            <v>0.010429392905033086</v>
          </cell>
          <cell r="C4">
            <v>0.024074656081347623</v>
          </cell>
          <cell r="D4">
            <v>0.04964389046410622</v>
          </cell>
          <cell r="E4">
            <v>0.04907440003605679</v>
          </cell>
          <cell r="F4">
            <v>0.04215648745642908</v>
          </cell>
          <cell r="G4">
            <v>0.04689734232861864</v>
          </cell>
          <cell r="H4">
            <v>0.04590703206613833</v>
          </cell>
          <cell r="I4">
            <v>0.04528361626834698</v>
          </cell>
          <cell r="J4">
            <v>0.03666013562504178</v>
          </cell>
          <cell r="K4">
            <v>0.03231597293931854</v>
          </cell>
          <cell r="L4">
            <v>0.004194586412902712</v>
          </cell>
          <cell r="M4">
            <v>0.02425864314739734</v>
          </cell>
        </row>
        <row r="5">
          <cell r="B5">
            <v>0.5370053449158655</v>
          </cell>
          <cell r="C5">
            <v>0.6309909911113494</v>
          </cell>
          <cell r="D5">
            <v>0.7042100704259967</v>
          </cell>
          <cell r="E5">
            <v>0.6247284629630021</v>
          </cell>
          <cell r="F5">
            <v>0.5557193186469594</v>
          </cell>
          <cell r="G5">
            <v>0.5703279158881522</v>
          </cell>
          <cell r="H5">
            <v>0.5751799917472368</v>
          </cell>
          <cell r="I5">
            <v>0.5632451481917232</v>
          </cell>
          <cell r="J5">
            <v>0.6370722978097989</v>
          </cell>
          <cell r="K5">
            <v>0.7047699968489347</v>
          </cell>
          <cell r="L5">
            <v>0.6025593823589895</v>
          </cell>
          <cell r="M5">
            <v>0.4709814856464122</v>
          </cell>
        </row>
        <row r="6">
          <cell r="B6">
            <v>0.061682027678380935</v>
          </cell>
          <cell r="C6">
            <v>0.06338990972261815</v>
          </cell>
          <cell r="D6">
            <v>0.050072924385708095</v>
          </cell>
          <cell r="E6">
            <v>0.031653559647541685</v>
          </cell>
          <cell r="F6">
            <v>0.026841268055249667</v>
          </cell>
          <cell r="G6">
            <v>0.027966832271513975</v>
          </cell>
          <cell r="H6">
            <v>0.024815758291775847</v>
          </cell>
          <cell r="I6">
            <v>0.02042118810935678</v>
          </cell>
          <cell r="J6">
            <v>0.030495722435019745</v>
          </cell>
          <cell r="K6">
            <v>0.053085209341116935</v>
          </cell>
          <cell r="L6">
            <v>0.06855587302859001</v>
          </cell>
          <cell r="M6">
            <v>0.0666526867856122</v>
          </cell>
        </row>
        <row r="7">
          <cell r="B7">
            <v>0.025321314696197916</v>
          </cell>
          <cell r="C7">
            <v>0.02988216479328365</v>
          </cell>
          <cell r="D7">
            <v>0.022317405122923684</v>
          </cell>
          <cell r="E7">
            <v>0.028392595747833038</v>
          </cell>
          <cell r="F7">
            <v>0.019118415261149435</v>
          </cell>
          <cell r="G7">
            <v>0.01636527933030496</v>
          </cell>
          <cell r="H7">
            <v>0.013804590885920898</v>
          </cell>
          <cell r="I7">
            <v>0.019522577974036448</v>
          </cell>
          <cell r="J7">
            <v>0.026106717484077224</v>
          </cell>
          <cell r="K7">
            <v>0.023051953982645812</v>
          </cell>
          <cell r="L7">
            <v>0.01566735712543943</v>
          </cell>
          <cell r="M7">
            <v>0.015605979551898241</v>
          </cell>
        </row>
        <row r="8">
          <cell r="B8">
            <v>0.08494544969220197</v>
          </cell>
          <cell r="C8">
            <v>0.07484032558830012</v>
          </cell>
          <cell r="D8">
            <v>0.059667078277585106</v>
          </cell>
          <cell r="E8">
            <v>0.043586607892081464</v>
          </cell>
          <cell r="F8">
            <v>0.04857810363815884</v>
          </cell>
          <cell r="G8">
            <v>0.08201657320694233</v>
          </cell>
          <cell r="H8">
            <v>0.08598732979270451</v>
          </cell>
          <cell r="I8">
            <v>0.050396090745480904</v>
          </cell>
          <cell r="J8">
            <v>0.03866951028783516</v>
          </cell>
          <cell r="K8">
            <v>0.06859013080715837</v>
          </cell>
          <cell r="L8">
            <v>0.06159416179935029</v>
          </cell>
          <cell r="M8">
            <v>0.07842162929213436</v>
          </cell>
        </row>
        <row r="9">
          <cell r="B9">
            <v>0.5389722009009258</v>
          </cell>
          <cell r="C9">
            <v>0.5804144842626289</v>
          </cell>
          <cell r="D9">
            <v>0.5766941719148863</v>
          </cell>
          <cell r="E9">
            <v>0.5373979028587869</v>
          </cell>
          <cell r="F9">
            <v>0.48268319569059437</v>
          </cell>
          <cell r="G9">
            <v>0.3741545240124883</v>
          </cell>
          <cell r="H9">
            <v>0.38176476025118755</v>
          </cell>
          <cell r="I9">
            <v>0.505100026765323</v>
          </cell>
          <cell r="J9">
            <v>0.5553122218123803</v>
          </cell>
          <cell r="K9">
            <v>0.5958471006750949</v>
          </cell>
          <cell r="L9">
            <v>0.5732306996619918</v>
          </cell>
          <cell r="M9">
            <v>0.533532660702295</v>
          </cell>
        </row>
        <row r="10">
          <cell r="B10">
            <v>0.679101102389152</v>
          </cell>
          <cell r="C10">
            <v>0.6735581861646278</v>
          </cell>
          <cell r="D10">
            <v>0.7030449708626189</v>
          </cell>
          <cell r="E10">
            <v>0.7336614431625572</v>
          </cell>
          <cell r="F10">
            <v>0.6715867278723108</v>
          </cell>
          <cell r="G10">
            <v>0.651370421754635</v>
          </cell>
          <cell r="H10">
            <v>0.6492088254992435</v>
          </cell>
          <cell r="I10">
            <v>0.6923328275152724</v>
          </cell>
          <cell r="J10">
            <v>0.7599229841069635</v>
          </cell>
          <cell r="K10">
            <v>0.7052811898668491</v>
          </cell>
          <cell r="L10">
            <v>0.670972510580424</v>
          </cell>
          <cell r="M10">
            <v>0.6597785946129108</v>
          </cell>
        </row>
        <row r="11">
          <cell r="B11">
            <v>0.6871326324158893</v>
          </cell>
          <cell r="C11">
            <v>0.7901546495414922</v>
          </cell>
          <cell r="D11">
            <v>0.8292783864594091</v>
          </cell>
          <cell r="E11">
            <v>0.8277695791346393</v>
          </cell>
          <cell r="F11">
            <v>0.7746547811316109</v>
          </cell>
          <cell r="G11">
            <v>0.754084557279466</v>
          </cell>
          <cell r="H11">
            <v>0.7567318022245668</v>
          </cell>
          <cell r="I11">
            <v>0.7793636711573062</v>
          </cell>
          <cell r="J11">
            <v>0.8538566233318953</v>
          </cell>
          <cell r="K11">
            <v>0.8333471354075525</v>
          </cell>
          <cell r="L11">
            <v>0.7384124687141281</v>
          </cell>
          <cell r="M11">
            <v>0.6466907263052255</v>
          </cell>
        </row>
        <row r="12">
          <cell r="B12">
            <v>0.8923031431244219</v>
          </cell>
          <cell r="C12">
            <v>0.9027039029759458</v>
          </cell>
          <cell r="D12">
            <v>0.9172691432822632</v>
          </cell>
          <cell r="E12">
            <v>0.9068438284628615</v>
          </cell>
          <cell r="F12">
            <v>0.8652059938569612</v>
          </cell>
          <cell r="G12">
            <v>0.8940273015011261</v>
          </cell>
          <cell r="H12">
            <v>0.8907200919446324</v>
          </cell>
          <cell r="I12">
            <v>0.8651331381599565</v>
          </cell>
          <cell r="J12">
            <v>0.9183691300981764</v>
          </cell>
          <cell r="K12">
            <v>0.9195057110906978</v>
          </cell>
          <cell r="L12">
            <v>0.895201299882079</v>
          </cell>
          <cell r="M12">
            <v>0.8724284786739199</v>
          </cell>
        </row>
        <row r="13">
          <cell r="B13">
            <v>0.7534613832567015</v>
          </cell>
          <cell r="C13">
            <v>0.7888875130028373</v>
          </cell>
          <cell r="D13">
            <v>0.8276446403480231</v>
          </cell>
          <cell r="E13">
            <v>0.8535685258699643</v>
          </cell>
          <cell r="F13">
            <v>0.8339796959933957</v>
          </cell>
          <cell r="G13">
            <v>0.8189013380086559</v>
          </cell>
          <cell r="H13">
            <v>0.8120351977994138</v>
          </cell>
          <cell r="I13">
            <v>0.8636861604858168</v>
          </cell>
          <cell r="J13">
            <v>0.8531984516431037</v>
          </cell>
          <cell r="K13">
            <v>0.8068080200847448</v>
          </cell>
          <cell r="L13">
            <v>0.7946840193701473</v>
          </cell>
          <cell r="M13">
            <v>0.7322899818600646</v>
          </cell>
        </row>
        <row r="14">
          <cell r="B14">
            <v>0.8030103161665252</v>
          </cell>
          <cell r="C14">
            <v>0.8904227371257787</v>
          </cell>
          <cell r="D14">
            <v>0.9093498538057204</v>
          </cell>
          <cell r="E14">
            <v>0.8820431542365559</v>
          </cell>
          <cell r="F14">
            <v>0.862791224892548</v>
          </cell>
          <cell r="G14">
            <v>0.8873526346747138</v>
          </cell>
          <cell r="H14">
            <v>0.8867499797000645</v>
          </cell>
          <cell r="I14">
            <v>0.8624256589739361</v>
          </cell>
          <cell r="J14">
            <v>0.8839536412350453</v>
          </cell>
          <cell r="K14">
            <v>0.9036460035428668</v>
          </cell>
          <cell r="L14">
            <v>0.8564161678454786</v>
          </cell>
          <cell r="M14">
            <v>0.7189705222485107</v>
          </cell>
        </row>
        <row r="15">
          <cell r="B15">
            <v>0.6646354227234372</v>
          </cell>
          <cell r="C15">
            <v>0.7909598006696548</v>
          </cell>
          <cell r="D15">
            <v>0.8461894090089344</v>
          </cell>
          <cell r="E15">
            <v>0.8512841098798098</v>
          </cell>
          <cell r="F15">
            <v>0.8375335757380206</v>
          </cell>
          <cell r="G15">
            <v>0.870005062270768</v>
          </cell>
          <cell r="H15">
            <v>0.8766635757085337</v>
          </cell>
          <cell r="I15">
            <v>0.8533345238694715</v>
          </cell>
          <cell r="J15">
            <v>0.8614259376803919</v>
          </cell>
          <cell r="K15">
            <v>0.8238033844059683</v>
          </cell>
          <cell r="L15">
            <v>0.6970285908211348</v>
          </cell>
          <cell r="M15">
            <v>0.6946797976578399</v>
          </cell>
        </row>
        <row r="16">
          <cell r="B16">
            <v>0.8781758309185306</v>
          </cell>
          <cell r="C16">
            <v>0.8702692452820732</v>
          </cell>
          <cell r="D16">
            <v>0.8746938214568017</v>
          </cell>
          <cell r="E16">
            <v>0.8890032724039335</v>
          </cell>
          <cell r="F16">
            <v>0.9016105721063689</v>
          </cell>
          <cell r="G16">
            <v>0.9291434071571925</v>
          </cell>
          <cell r="H16">
            <v>0.9370148469263694</v>
          </cell>
          <cell r="I16">
            <v>0.906144835922709</v>
          </cell>
          <cell r="J16">
            <v>0.8882010736639074</v>
          </cell>
          <cell r="K16">
            <v>0.8760483395167757</v>
          </cell>
          <cell r="L16">
            <v>0.8616697836162256</v>
          </cell>
          <cell r="M16">
            <v>0.8418821617403244</v>
          </cell>
        </row>
        <row r="17">
          <cell r="B17">
            <v>0.7329704607146552</v>
          </cell>
          <cell r="C17">
            <v>0.7630504482870462</v>
          </cell>
          <cell r="D17">
            <v>0.806895386535226</v>
          </cell>
          <cell r="E17">
            <v>0.8104873054952988</v>
          </cell>
          <cell r="F17">
            <v>0.7873054270308432</v>
          </cell>
          <cell r="G17">
            <v>0.7906641711411379</v>
          </cell>
          <cell r="H17">
            <v>0.8012384857371342</v>
          </cell>
          <cell r="I17">
            <v>0.8041022200852266</v>
          </cell>
          <cell r="J17">
            <v>0.8226251271895639</v>
          </cell>
          <cell r="K17">
            <v>0.8163440436845296</v>
          </cell>
          <cell r="L17">
            <v>0.7478775352421304</v>
          </cell>
          <cell r="M17">
            <v>0.7235665073887432</v>
          </cell>
        </row>
        <row r="18">
          <cell r="B18">
            <v>0.35570881994196</v>
          </cell>
          <cell r="C18">
            <v>0.6059891641161639</v>
          </cell>
          <cell r="D18">
            <v>0.7544899152126125</v>
          </cell>
          <cell r="E18">
            <v>0.8215616878162353</v>
          </cell>
          <cell r="F18">
            <v>0.8014086016209654</v>
          </cell>
          <cell r="G18">
            <v>0.8315378017254168</v>
          </cell>
          <cell r="H18">
            <v>0.8392898607415284</v>
          </cell>
          <cell r="I18">
            <v>0.8281444149745015</v>
          </cell>
          <cell r="J18">
            <v>0.8271527907338179</v>
          </cell>
          <cell r="K18">
            <v>0.7004064661805707</v>
          </cell>
          <cell r="L18">
            <v>0.41831814475317497</v>
          </cell>
          <cell r="M18">
            <v>0.3767340952162377</v>
          </cell>
        </row>
        <row r="19">
          <cell r="B19">
            <v>0.6351398152366718</v>
          </cell>
          <cell r="C19">
            <v>0.7734398453256448</v>
          </cell>
          <cell r="D19">
            <v>0.7815954532747224</v>
          </cell>
          <cell r="E19">
            <v>0.7949969751666988</v>
          </cell>
          <cell r="F19">
            <v>0.8361366195110412</v>
          </cell>
          <cell r="G19">
            <v>0.8556233297746252</v>
          </cell>
          <cell r="H19">
            <v>0.8785688708624635</v>
          </cell>
          <cell r="I19">
            <v>0.8446199577439096</v>
          </cell>
          <cell r="J19">
            <v>0.7887792330307452</v>
          </cell>
          <cell r="K19">
            <v>0.7577750849308541</v>
          </cell>
          <cell r="L19">
            <v>0.6489181676501726</v>
          </cell>
          <cell r="M19">
            <v>0.5354840691629831</v>
          </cell>
        </row>
        <row r="20">
          <cell r="B20">
            <v>0.7943141365626977</v>
          </cell>
          <cell r="C20">
            <v>0.8335358977898948</v>
          </cell>
          <cell r="D20">
            <v>0.8433688263359389</v>
          </cell>
          <cell r="E20">
            <v>0.8420214236642086</v>
          </cell>
          <cell r="F20">
            <v>0.8341388295918267</v>
          </cell>
          <cell r="G20">
            <v>0.8477390264349299</v>
          </cell>
          <cell r="H20">
            <v>0.853134308802367</v>
          </cell>
          <cell r="I20">
            <v>0.8411969889248396</v>
          </cell>
          <cell r="J20">
            <v>0.8425129576147746</v>
          </cell>
          <cell r="K20">
            <v>0.8490444258449308</v>
          </cell>
          <cell r="L20">
            <v>0.8167916010984898</v>
          </cell>
          <cell r="M20">
            <v>0.7645212774571218</v>
          </cell>
        </row>
        <row r="21">
          <cell r="B21">
            <v>0.8710396880723825</v>
          </cell>
          <cell r="C21">
            <v>0.871532308396643</v>
          </cell>
          <cell r="D21">
            <v>0.8494360108380096</v>
          </cell>
          <cell r="E21">
            <v>0.8098279508055873</v>
          </cell>
          <cell r="F21">
            <v>0.8175612450528426</v>
          </cell>
          <cell r="G21">
            <v>0.8360649478498376</v>
          </cell>
          <cell r="H21">
            <v>0.8357782290836138</v>
          </cell>
          <cell r="I21">
            <v>0.8124809349746658</v>
          </cell>
          <cell r="J21">
            <v>0.7981004049353686</v>
          </cell>
          <cell r="K21">
            <v>0.8489025046806217</v>
          </cell>
          <cell r="L21">
            <v>0.8709689352602068</v>
          </cell>
          <cell r="M21">
            <v>0.8582034601882188</v>
          </cell>
        </row>
        <row r="22">
          <cell r="B22">
            <v>0.8344884670743649</v>
          </cell>
          <cell r="C22">
            <v>0.8260016136294422</v>
          </cell>
          <cell r="D22">
            <v>0.797675589650738</v>
          </cell>
          <cell r="E22">
            <v>0.8255630552588397</v>
          </cell>
          <cell r="F22">
            <v>0.827869764596703</v>
          </cell>
          <cell r="G22">
            <v>0.8479462103104398</v>
          </cell>
          <cell r="H22">
            <v>0.8505932076977224</v>
          </cell>
          <cell r="I22">
            <v>0.8315796521174619</v>
          </cell>
          <cell r="J22">
            <v>0.8228525248888919</v>
          </cell>
          <cell r="K22">
            <v>0.797521502282722</v>
          </cell>
          <cell r="L22">
            <v>0.8213441936141532</v>
          </cell>
          <cell r="M22">
            <v>0.8269650818375145</v>
          </cell>
        </row>
        <row r="23">
          <cell r="B23">
            <v>0.8297644893762162</v>
          </cell>
          <cell r="C23">
            <v>0.8073236629088142</v>
          </cell>
          <cell r="D23">
            <v>0.7612997191937184</v>
          </cell>
          <cell r="E23">
            <v>0.7519131613983918</v>
          </cell>
          <cell r="F23">
            <v>0.797324114691229</v>
          </cell>
          <cell r="G23">
            <v>0.8407884298877124</v>
          </cell>
          <cell r="H23">
            <v>0.8420282674053787</v>
          </cell>
          <cell r="I23">
            <v>0.8027585543712334</v>
          </cell>
          <cell r="J23">
            <v>0.742118493031698</v>
          </cell>
          <cell r="K23">
            <v>0.7576976157963737</v>
          </cell>
          <cell r="L23">
            <v>0.8087827776971</v>
          </cell>
          <cell r="M23">
            <v>0.8054404838692512</v>
          </cell>
        </row>
        <row r="24">
          <cell r="B24">
            <v>0.4320428407429904</v>
          </cell>
          <cell r="C24">
            <v>0.39467972227938686</v>
          </cell>
          <cell r="D24">
            <v>0.31907312955729494</v>
          </cell>
          <cell r="E24">
            <v>0.31339670472509185</v>
          </cell>
          <cell r="F24">
            <v>0.41323268837310034</v>
          </cell>
          <cell r="G24">
            <v>0.5206820015895516</v>
          </cell>
          <cell r="H24">
            <v>0.5226874686235394</v>
          </cell>
          <cell r="I24">
            <v>0.39370275184948333</v>
          </cell>
          <cell r="J24">
            <v>0.2682229209043324</v>
          </cell>
          <cell r="K24">
            <v>0.3063434677644399</v>
          </cell>
          <cell r="L24">
            <v>0.38864643372851926</v>
          </cell>
          <cell r="M24">
            <v>0.41402249794788626</v>
          </cell>
        </row>
        <row r="25">
          <cell r="B25">
            <v>0.6556431401824239</v>
          </cell>
          <cell r="C25">
            <v>0.7055581813610146</v>
          </cell>
          <cell r="D25">
            <v>0.718622963175177</v>
          </cell>
          <cell r="E25">
            <v>0.6619488674419572</v>
          </cell>
          <cell r="F25">
            <v>0.7174953125293748</v>
          </cell>
          <cell r="G25">
            <v>0.7291909145060232</v>
          </cell>
          <cell r="H25">
            <v>0.7325509494204098</v>
          </cell>
          <cell r="I25">
            <v>0.731768763468824</v>
          </cell>
          <cell r="J25">
            <v>0.6770472977615694</v>
          </cell>
          <cell r="K25">
            <v>0.7149282403252116</v>
          </cell>
          <cell r="L25">
            <v>0.6071036805919141</v>
          </cell>
          <cell r="M25">
            <v>0.6519394956285096</v>
          </cell>
        </row>
        <row r="26">
          <cell r="B26">
            <v>0.6819644856238566</v>
          </cell>
          <cell r="C26">
            <v>0.7141120284995109</v>
          </cell>
          <cell r="D26">
            <v>0.7699904040925855</v>
          </cell>
          <cell r="E26">
            <v>0.8100350752950626</v>
          </cell>
          <cell r="F26">
            <v>0.8076563165822912</v>
          </cell>
          <cell r="G26">
            <v>0.770185275921195</v>
          </cell>
          <cell r="H26">
            <v>0.7863776702610764</v>
          </cell>
          <cell r="I26">
            <v>0.8183900389945593</v>
          </cell>
          <cell r="J26">
            <v>0.8027952132364167</v>
          </cell>
          <cell r="K26">
            <v>0.7678238137053307</v>
          </cell>
          <cell r="L26">
            <v>0.6813732732816773</v>
          </cell>
          <cell r="M26">
            <v>0.6429634328740198</v>
          </cell>
        </row>
        <row r="27">
          <cell r="B27">
            <v>0.2930501914136109</v>
          </cell>
          <cell r="C27">
            <v>0.41863263559208796</v>
          </cell>
          <cell r="D27">
            <v>0.4131695813246953</v>
          </cell>
          <cell r="E27">
            <v>0.39298788042407573</v>
          </cell>
          <cell r="F27">
            <v>0.3999751476129981</v>
          </cell>
          <cell r="G27">
            <v>0.39455816159009693</v>
          </cell>
          <cell r="H27">
            <v>0.39516496692630576</v>
          </cell>
          <cell r="I27">
            <v>0.39893565066477454</v>
          </cell>
          <cell r="J27">
            <v>0.37792154453871496</v>
          </cell>
          <cell r="K27">
            <v>0.3854080880935</v>
          </cell>
          <cell r="L27">
            <v>0.39560537988272093</v>
          </cell>
          <cell r="M27">
            <v>0.22720955407581334</v>
          </cell>
        </row>
        <row r="28">
          <cell r="B28">
            <v>0.2877521660943262</v>
          </cell>
          <cell r="C28">
            <v>0.6135219884669234</v>
          </cell>
          <cell r="D28">
            <v>0.738672008013248</v>
          </cell>
          <cell r="E28">
            <v>0.7619955032539594</v>
          </cell>
          <cell r="F28">
            <v>0.7317004142402423</v>
          </cell>
          <cell r="G28">
            <v>0.6825221770994797</v>
          </cell>
          <cell r="H28">
            <v>0.6937106844717058</v>
          </cell>
          <cell r="I28">
            <v>0.7644161430437204</v>
          </cell>
          <cell r="J28">
            <v>0.7675384085753739</v>
          </cell>
          <cell r="K28">
            <v>0.6869000396597746</v>
          </cell>
          <cell r="L28">
            <v>0.3429356737031741</v>
          </cell>
          <cell r="M28">
            <v>0.30471648011304564</v>
          </cell>
        </row>
        <row r="29">
          <cell r="B29">
            <v>0.784892932516236</v>
          </cell>
          <cell r="C29">
            <v>0.8435994456065933</v>
          </cell>
          <cell r="D29">
            <v>0.868392947705603</v>
          </cell>
          <cell r="E29">
            <v>0.8701801384796556</v>
          </cell>
          <cell r="F29">
            <v>0.8276557168665163</v>
          </cell>
          <cell r="G29">
            <v>0.809861370713125</v>
          </cell>
          <cell r="H29">
            <v>0.8081299157257988</v>
          </cell>
          <cell r="I29">
            <v>0.833560624942346</v>
          </cell>
          <cell r="J29">
            <v>0.8761618984325704</v>
          </cell>
          <cell r="K29">
            <v>0.8661854377737799</v>
          </cell>
          <cell r="L29">
            <v>0.810445201779139</v>
          </cell>
          <cell r="M29">
            <v>0.7817320223419921</v>
          </cell>
        </row>
        <row r="30">
          <cell r="B30">
            <v>0.8141114001867432</v>
          </cell>
          <cell r="C30">
            <v>0.816571661897421</v>
          </cell>
          <cell r="D30">
            <v>0.813372004261336</v>
          </cell>
          <cell r="E30">
            <v>0.8219057136308913</v>
          </cell>
          <cell r="F30">
            <v>0.8091868401485961</v>
          </cell>
          <cell r="G30">
            <v>0.8449867369471399</v>
          </cell>
          <cell r="H30">
            <v>0.8532066942590483</v>
          </cell>
          <cell r="I30">
            <v>0.8214241145676979</v>
          </cell>
          <cell r="J30">
            <v>0.8248647518408354</v>
          </cell>
          <cell r="K30">
            <v>0.8230911039348496</v>
          </cell>
          <cell r="L30">
            <v>0.8165288214103091</v>
          </cell>
          <cell r="M30">
            <v>0.8124118871802857</v>
          </cell>
        </row>
        <row r="31">
          <cell r="B31">
            <v>0.9079610213681815</v>
          </cell>
          <cell r="C31">
            <v>0.9241053975105318</v>
          </cell>
          <cell r="D31">
            <v>0.9252523258446492</v>
          </cell>
          <cell r="E31">
            <v>0.9122047324024458</v>
          </cell>
          <cell r="F31">
            <v>0.8929863161753216</v>
          </cell>
          <cell r="G31">
            <v>0.8832980946487695</v>
          </cell>
          <cell r="H31">
            <v>0.8844877793426494</v>
          </cell>
          <cell r="I31">
            <v>0.8976535418184773</v>
          </cell>
          <cell r="J31">
            <v>0.9179075863469659</v>
          </cell>
          <cell r="K31">
            <v>0.9270646104027481</v>
          </cell>
          <cell r="L31">
            <v>0.9183749423744265</v>
          </cell>
          <cell r="M31">
            <v>0.9131867162977345</v>
          </cell>
        </row>
        <row r="32">
          <cell r="B32">
            <v>0.7964063283119479</v>
          </cell>
          <cell r="C32">
            <v>0.8274051544272185</v>
          </cell>
          <cell r="D32">
            <v>0.8584965034628708</v>
          </cell>
          <cell r="E32">
            <v>0.8903383883127949</v>
          </cell>
          <cell r="F32">
            <v>0.8955452100968221</v>
          </cell>
          <cell r="G32">
            <v>0.902492810389435</v>
          </cell>
          <cell r="H32">
            <v>0.9099229912056649</v>
          </cell>
          <cell r="I32">
            <v>0.9124394610045459</v>
          </cell>
          <cell r="J32">
            <v>0.8953766789484768</v>
          </cell>
          <cell r="K32">
            <v>0.8583211625742045</v>
          </cell>
          <cell r="L32">
            <v>0.8191819224728085</v>
          </cell>
          <cell r="M32">
            <v>0.6266550910198906</v>
          </cell>
        </row>
        <row r="33">
          <cell r="B33">
            <v>0.7157612231555937</v>
          </cell>
          <cell r="C33">
            <v>0.729317621447099</v>
          </cell>
          <cell r="D33">
            <v>0.7423610789384215</v>
          </cell>
          <cell r="E33">
            <v>0.7740313194130048</v>
          </cell>
          <cell r="F33">
            <v>0.7830816251498324</v>
          </cell>
          <cell r="G33">
            <v>0.8568703767648114</v>
          </cell>
          <cell r="H33">
            <v>0.8697275812108253</v>
          </cell>
          <cell r="I33">
            <v>0.7920524000878552</v>
          </cell>
          <cell r="J33">
            <v>0.7761021833298225</v>
          </cell>
          <cell r="K33">
            <v>0.7162135804824129</v>
          </cell>
          <cell r="L33">
            <v>0.6556483262292329</v>
          </cell>
          <cell r="M33">
            <v>0.7312017396500503</v>
          </cell>
        </row>
        <row r="34">
          <cell r="B34">
            <v>0.6728232675595767</v>
          </cell>
          <cell r="C34">
            <v>0.7146809695174065</v>
          </cell>
          <cell r="D34">
            <v>0.8091765330781773</v>
          </cell>
          <cell r="E34">
            <v>0.8407192557387548</v>
          </cell>
          <cell r="F34">
            <v>0.8515438346309078</v>
          </cell>
          <cell r="G34">
            <v>0.8382418718949775</v>
          </cell>
          <cell r="H34">
            <v>0.8406933764841904</v>
          </cell>
          <cell r="I34">
            <v>0.8612132310841514</v>
          </cell>
          <cell r="J34">
            <v>0.8401416605436839</v>
          </cell>
          <cell r="K34">
            <v>0.7598041556512606</v>
          </cell>
          <cell r="L34">
            <v>0.6745777745474871</v>
          </cell>
          <cell r="M34">
            <v>0.6698765552431865</v>
          </cell>
        </row>
        <row r="35">
          <cell r="B35">
            <v>0.44310692181826383</v>
          </cell>
          <cell r="C35">
            <v>0.6543449052194158</v>
          </cell>
          <cell r="D35">
            <v>0.6881265896312053</v>
          </cell>
          <cell r="E35">
            <v>0.6749870330961405</v>
          </cell>
          <cell r="F35">
            <v>0.7309886853043625</v>
          </cell>
          <cell r="G35">
            <v>0.759102100738485</v>
          </cell>
          <cell r="H35">
            <v>0.7652938544220139</v>
          </cell>
          <cell r="I35">
            <v>0.7518306509738493</v>
          </cell>
          <cell r="J35">
            <v>0.6762459636791326</v>
          </cell>
          <cell r="K35">
            <v>0.7074369677356035</v>
          </cell>
          <cell r="L35">
            <v>0.4868682094315959</v>
          </cell>
          <cell r="M35">
            <v>0.3707616142835587</v>
          </cell>
        </row>
        <row r="36">
          <cell r="B36">
            <v>0.5335857043510699</v>
          </cell>
          <cell r="C36">
            <v>0.719842641148242</v>
          </cell>
          <cell r="D36">
            <v>0.7555575812894914</v>
          </cell>
          <cell r="E36">
            <v>0.7564712349260021</v>
          </cell>
          <cell r="F36">
            <v>0.7234009350014585</v>
          </cell>
          <cell r="G36">
            <v>0.7492521062370239</v>
          </cell>
          <cell r="H36">
            <v>0.7545296641064717</v>
          </cell>
          <cell r="I36">
            <v>0.7384146285248131</v>
          </cell>
          <cell r="J36">
            <v>0.7660050287251804</v>
          </cell>
          <cell r="K36">
            <v>0.7489376993502276</v>
          </cell>
          <cell r="L36">
            <v>0.6859117452987854</v>
          </cell>
          <cell r="M36">
            <v>0.5565311142222766</v>
          </cell>
        </row>
      </sheetData>
      <sheetData sheetId="3">
        <row r="4">
          <cell r="B4">
            <v>2.89</v>
          </cell>
          <cell r="C4">
            <v>5.5</v>
          </cell>
          <cell r="D4">
            <v>9.8</v>
          </cell>
          <cell r="E4">
            <v>14.88</v>
          </cell>
          <cell r="F4">
            <v>17.94</v>
          </cell>
          <cell r="G4">
            <v>21.62</v>
          </cell>
          <cell r="H4">
            <v>23.12</v>
          </cell>
          <cell r="I4">
            <v>20.73</v>
          </cell>
          <cell r="J4">
            <v>15.21</v>
          </cell>
          <cell r="K4">
            <v>8.19</v>
          </cell>
          <cell r="L4">
            <v>3.58</v>
          </cell>
          <cell r="M4">
            <v>2.56</v>
          </cell>
        </row>
        <row r="5">
          <cell r="B5">
            <v>2.55</v>
          </cell>
          <cell r="C5">
            <v>4.76</v>
          </cell>
          <cell r="D5">
            <v>8.27</v>
          </cell>
          <cell r="E5">
            <v>12.9</v>
          </cell>
          <cell r="F5">
            <v>16.18</v>
          </cell>
          <cell r="G5">
            <v>19.68</v>
          </cell>
          <cell r="H5">
            <v>20.66</v>
          </cell>
          <cell r="I5">
            <v>17.63</v>
          </cell>
          <cell r="J5">
            <v>12.05</v>
          </cell>
          <cell r="K5">
            <v>6.53</v>
          </cell>
          <cell r="L5">
            <v>3.18</v>
          </cell>
          <cell r="M5">
            <v>2.04</v>
          </cell>
        </row>
        <row r="6">
          <cell r="B6">
            <v>3.14</v>
          </cell>
          <cell r="C6">
            <v>5.66</v>
          </cell>
          <cell r="D6">
            <v>9.57</v>
          </cell>
          <cell r="E6">
            <v>14.37</v>
          </cell>
          <cell r="F6">
            <v>17.56</v>
          </cell>
          <cell r="G6">
            <v>21.18</v>
          </cell>
          <cell r="H6">
            <v>22.78</v>
          </cell>
          <cell r="I6">
            <v>20.47</v>
          </cell>
          <cell r="J6">
            <v>15.09</v>
          </cell>
          <cell r="K6">
            <v>8.17</v>
          </cell>
          <cell r="L6">
            <v>3.89</v>
          </cell>
          <cell r="M6">
            <v>2.74</v>
          </cell>
        </row>
        <row r="7">
          <cell r="B7">
            <v>3.66</v>
          </cell>
          <cell r="C7">
            <v>6.64</v>
          </cell>
          <cell r="D7">
            <v>11</v>
          </cell>
          <cell r="E7">
            <v>16.1</v>
          </cell>
          <cell r="F7">
            <v>18.88</v>
          </cell>
          <cell r="G7">
            <v>22.45</v>
          </cell>
          <cell r="H7">
            <v>24.25</v>
          </cell>
          <cell r="I7">
            <v>22.6</v>
          </cell>
          <cell r="J7">
            <v>17.69</v>
          </cell>
          <cell r="K7">
            <v>9.81</v>
          </cell>
          <cell r="L7">
            <v>4.57</v>
          </cell>
          <cell r="M7">
            <v>3.2</v>
          </cell>
        </row>
        <row r="8">
          <cell r="B8">
            <v>3.52</v>
          </cell>
          <cell r="C8">
            <v>6.21</v>
          </cell>
          <cell r="D8">
            <v>10.35</v>
          </cell>
          <cell r="E8">
            <v>15.47</v>
          </cell>
          <cell r="F8">
            <v>18.69</v>
          </cell>
          <cell r="G8">
            <v>22.45</v>
          </cell>
          <cell r="H8">
            <v>23.97</v>
          </cell>
          <cell r="I8">
            <v>21.37</v>
          </cell>
          <cell r="J8">
            <v>15.84</v>
          </cell>
          <cell r="K8">
            <v>8.74</v>
          </cell>
          <cell r="L8">
            <v>4.27</v>
          </cell>
          <cell r="M8">
            <v>3.01</v>
          </cell>
        </row>
        <row r="9">
          <cell r="B9">
            <v>3.41</v>
          </cell>
          <cell r="C9">
            <v>6.25</v>
          </cell>
          <cell r="D9">
            <v>10.4</v>
          </cell>
          <cell r="E9">
            <v>15.32</v>
          </cell>
          <cell r="F9">
            <v>18.05</v>
          </cell>
          <cell r="G9">
            <v>21.5</v>
          </cell>
          <cell r="H9">
            <v>23.39</v>
          </cell>
          <cell r="I9">
            <v>21.75</v>
          </cell>
          <cell r="J9">
            <v>16.84</v>
          </cell>
          <cell r="K9">
            <v>9.21</v>
          </cell>
          <cell r="L9">
            <v>4.26</v>
          </cell>
          <cell r="M9">
            <v>2.97</v>
          </cell>
        </row>
        <row r="10">
          <cell r="B10">
            <v>2.38</v>
          </cell>
          <cell r="C10">
            <v>4.38</v>
          </cell>
          <cell r="D10">
            <v>7.65</v>
          </cell>
          <cell r="E10">
            <v>11.53</v>
          </cell>
          <cell r="F10">
            <v>13.96</v>
          </cell>
          <cell r="G10">
            <v>17.02</v>
          </cell>
          <cell r="H10">
            <v>18.44</v>
          </cell>
          <cell r="I10">
            <v>16.79</v>
          </cell>
          <cell r="J10">
            <v>12.45</v>
          </cell>
          <cell r="K10">
            <v>6.56</v>
          </cell>
          <cell r="L10">
            <v>2.94</v>
          </cell>
          <cell r="M10">
            <v>2.02</v>
          </cell>
        </row>
        <row r="11">
          <cell r="B11">
            <v>2.59</v>
          </cell>
          <cell r="C11">
            <v>5.15</v>
          </cell>
          <cell r="D11">
            <v>8.82</v>
          </cell>
          <cell r="E11">
            <v>13.39</v>
          </cell>
          <cell r="F11">
            <v>16.64</v>
          </cell>
          <cell r="G11">
            <v>20.04</v>
          </cell>
          <cell r="H11">
            <v>21.28</v>
          </cell>
          <cell r="I11">
            <v>18.74</v>
          </cell>
          <cell r="J11">
            <v>13.57</v>
          </cell>
          <cell r="K11">
            <v>7.33</v>
          </cell>
          <cell r="L11">
            <v>3.31</v>
          </cell>
          <cell r="M11">
            <v>2.15</v>
          </cell>
        </row>
        <row r="12">
          <cell r="B12">
            <v>3.47</v>
          </cell>
          <cell r="C12">
            <v>6.15</v>
          </cell>
          <cell r="D12">
            <v>10.25</v>
          </cell>
          <cell r="E12">
            <v>15.3</v>
          </cell>
          <cell r="F12">
            <v>18.74</v>
          </cell>
          <cell r="G12">
            <v>22.48</v>
          </cell>
          <cell r="H12">
            <v>23.91</v>
          </cell>
          <cell r="I12">
            <v>21.21</v>
          </cell>
          <cell r="J12">
            <v>15.68</v>
          </cell>
          <cell r="K12">
            <v>8.66</v>
          </cell>
          <cell r="L12">
            <v>4.21</v>
          </cell>
          <cell r="M12">
            <v>2.96</v>
          </cell>
        </row>
        <row r="13">
          <cell r="B13">
            <v>2.74</v>
          </cell>
          <cell r="C13">
            <v>5.07</v>
          </cell>
          <cell r="D13">
            <v>8.8</v>
          </cell>
          <cell r="E13">
            <v>13.46</v>
          </cell>
          <cell r="F13">
            <v>16.42</v>
          </cell>
          <cell r="G13">
            <v>20.03</v>
          </cell>
          <cell r="H13">
            <v>21.32</v>
          </cell>
          <cell r="I13">
            <v>18.97</v>
          </cell>
          <cell r="J13">
            <v>13.65</v>
          </cell>
          <cell r="K13">
            <v>7.25</v>
          </cell>
          <cell r="L13">
            <v>3.5</v>
          </cell>
          <cell r="M13">
            <v>2.35</v>
          </cell>
        </row>
        <row r="14">
          <cell r="B14">
            <v>3.31</v>
          </cell>
          <cell r="C14">
            <v>6.37</v>
          </cell>
          <cell r="D14">
            <v>10.7</v>
          </cell>
          <cell r="E14">
            <v>15.99</v>
          </cell>
          <cell r="F14">
            <v>19.36</v>
          </cell>
          <cell r="G14">
            <v>23.14</v>
          </cell>
          <cell r="H14">
            <v>24.6</v>
          </cell>
          <cell r="I14">
            <v>21.95</v>
          </cell>
          <cell r="J14">
            <v>16.22</v>
          </cell>
          <cell r="K14">
            <v>8.97</v>
          </cell>
          <cell r="L14">
            <v>4.25</v>
          </cell>
          <cell r="M14">
            <v>2.61</v>
          </cell>
        </row>
        <row r="15">
          <cell r="B15">
            <v>2.11</v>
          </cell>
          <cell r="C15">
            <v>4.12</v>
          </cell>
          <cell r="D15">
            <v>7.32</v>
          </cell>
          <cell r="E15">
            <v>11.5</v>
          </cell>
          <cell r="F15">
            <v>14.69</v>
          </cell>
          <cell r="G15">
            <v>17.88</v>
          </cell>
          <cell r="H15">
            <v>18.69</v>
          </cell>
          <cell r="I15">
            <v>15.74</v>
          </cell>
          <cell r="J15">
            <v>10.56</v>
          </cell>
          <cell r="K15">
            <v>5.63</v>
          </cell>
          <cell r="L15">
            <v>2.57</v>
          </cell>
          <cell r="M15">
            <v>1.87</v>
          </cell>
        </row>
        <row r="16">
          <cell r="B16">
            <v>3.69</v>
          </cell>
          <cell r="C16">
            <v>6.71</v>
          </cell>
          <cell r="D16">
            <v>11.02</v>
          </cell>
          <cell r="E16">
            <v>16.28</v>
          </cell>
          <cell r="F16">
            <v>19.35</v>
          </cell>
          <cell r="G16">
            <v>23.04</v>
          </cell>
          <cell r="H16">
            <v>24.7</v>
          </cell>
          <cell r="I16">
            <v>22.61</v>
          </cell>
          <cell r="J16">
            <v>17.29</v>
          </cell>
          <cell r="K16">
            <v>9.67</v>
          </cell>
          <cell r="L16">
            <v>4.51</v>
          </cell>
          <cell r="M16">
            <v>3.15</v>
          </cell>
        </row>
        <row r="17">
          <cell r="B17">
            <v>2.85</v>
          </cell>
          <cell r="C17">
            <v>5.38</v>
          </cell>
          <cell r="D17">
            <v>9.48</v>
          </cell>
          <cell r="E17">
            <v>14.27</v>
          </cell>
          <cell r="F17">
            <v>17.09</v>
          </cell>
          <cell r="G17">
            <v>20.48</v>
          </cell>
          <cell r="H17">
            <v>22.26</v>
          </cell>
          <cell r="I17">
            <v>20.44</v>
          </cell>
          <cell r="J17">
            <v>15.43</v>
          </cell>
          <cell r="K17">
            <v>8.21</v>
          </cell>
          <cell r="L17">
            <v>3.57</v>
          </cell>
          <cell r="M17">
            <v>2.49</v>
          </cell>
        </row>
        <row r="18">
          <cell r="B18">
            <v>0.83</v>
          </cell>
          <cell r="C18">
            <v>2.47</v>
          </cell>
          <cell r="D18">
            <v>5.09</v>
          </cell>
          <cell r="E18">
            <v>8.76</v>
          </cell>
          <cell r="F18">
            <v>11.46</v>
          </cell>
          <cell r="G18">
            <v>14.49</v>
          </cell>
          <cell r="H18">
            <v>15.23</v>
          </cell>
          <cell r="I18">
            <v>12.42</v>
          </cell>
          <cell r="J18">
            <v>7.82</v>
          </cell>
          <cell r="K18">
            <v>3.64</v>
          </cell>
          <cell r="L18">
            <v>1.17</v>
          </cell>
          <cell r="M18">
            <v>0.76</v>
          </cell>
        </row>
        <row r="19">
          <cell r="B19">
            <v>2.14</v>
          </cell>
          <cell r="C19">
            <v>4.86</v>
          </cell>
          <cell r="D19">
            <v>8.47</v>
          </cell>
          <cell r="E19">
            <v>12.91</v>
          </cell>
          <cell r="F19">
            <v>15.39</v>
          </cell>
          <cell r="G19">
            <v>18.51</v>
          </cell>
          <cell r="H19">
            <v>20.29</v>
          </cell>
          <cell r="I19">
            <v>18.65</v>
          </cell>
          <cell r="J19">
            <v>14.04</v>
          </cell>
          <cell r="K19">
            <v>7.23</v>
          </cell>
          <cell r="L19">
            <v>2.73</v>
          </cell>
          <cell r="M19">
            <v>1.56</v>
          </cell>
        </row>
        <row r="20">
          <cell r="B20">
            <v>2.95</v>
          </cell>
          <cell r="C20">
            <v>5.32</v>
          </cell>
          <cell r="D20">
            <v>8.97</v>
          </cell>
          <cell r="E20">
            <v>13.97</v>
          </cell>
          <cell r="F20">
            <v>17.42</v>
          </cell>
          <cell r="G20">
            <v>21.01</v>
          </cell>
          <cell r="H20">
            <v>22.17</v>
          </cell>
          <cell r="I20">
            <v>19.09</v>
          </cell>
          <cell r="J20">
            <v>13.35</v>
          </cell>
          <cell r="K20">
            <v>7.25</v>
          </cell>
          <cell r="L20">
            <v>3.59</v>
          </cell>
          <cell r="M20">
            <v>2.48</v>
          </cell>
        </row>
        <row r="21">
          <cell r="B21">
            <v>3.31</v>
          </cell>
          <cell r="C21">
            <v>6.17</v>
          </cell>
          <cell r="D21">
            <v>10.32</v>
          </cell>
          <cell r="E21">
            <v>14.97</v>
          </cell>
          <cell r="F21">
            <v>17.4</v>
          </cell>
          <cell r="G21">
            <v>20.6</v>
          </cell>
          <cell r="H21">
            <v>22.42</v>
          </cell>
          <cell r="I21">
            <v>21.32</v>
          </cell>
          <cell r="J21">
            <v>16.92</v>
          </cell>
          <cell r="K21">
            <v>9.35</v>
          </cell>
          <cell r="L21">
            <v>4.16</v>
          </cell>
          <cell r="M21">
            <v>2.91</v>
          </cell>
        </row>
        <row r="22">
          <cell r="B22">
            <v>3.49</v>
          </cell>
          <cell r="C22">
            <v>6.42</v>
          </cell>
          <cell r="D22">
            <v>10.68</v>
          </cell>
          <cell r="E22">
            <v>15.56</v>
          </cell>
          <cell r="F22">
            <v>18.17</v>
          </cell>
          <cell r="G22">
            <v>21.56</v>
          </cell>
          <cell r="H22">
            <v>23.42</v>
          </cell>
          <cell r="I22">
            <v>22.04</v>
          </cell>
          <cell r="J22">
            <v>17.35</v>
          </cell>
          <cell r="K22">
            <v>9.56</v>
          </cell>
          <cell r="L22">
            <v>4.38</v>
          </cell>
          <cell r="M22">
            <v>3.06</v>
          </cell>
        </row>
        <row r="23">
          <cell r="B23">
            <v>3.56</v>
          </cell>
          <cell r="C23">
            <v>6.4</v>
          </cell>
          <cell r="D23">
            <v>10.7</v>
          </cell>
          <cell r="E23">
            <v>15.71</v>
          </cell>
          <cell r="F23">
            <v>18.49</v>
          </cell>
          <cell r="G23">
            <v>21.96</v>
          </cell>
          <cell r="H23">
            <v>23.79</v>
          </cell>
          <cell r="I23">
            <v>22.19</v>
          </cell>
          <cell r="J23">
            <v>17.24</v>
          </cell>
          <cell r="K23">
            <v>9.54</v>
          </cell>
          <cell r="L23">
            <v>4.39</v>
          </cell>
          <cell r="M23">
            <v>3.09</v>
          </cell>
        </row>
        <row r="24">
          <cell r="B24">
            <v>2.79</v>
          </cell>
          <cell r="C24">
            <v>5.18</v>
          </cell>
          <cell r="D24">
            <v>8.85</v>
          </cell>
          <cell r="E24">
            <v>13.18</v>
          </cell>
          <cell r="F24">
            <v>15.52</v>
          </cell>
          <cell r="G24">
            <v>18.63</v>
          </cell>
          <cell r="H24">
            <v>20.32</v>
          </cell>
          <cell r="I24">
            <v>19.02</v>
          </cell>
          <cell r="J24">
            <v>14.68</v>
          </cell>
          <cell r="K24">
            <v>7.86</v>
          </cell>
          <cell r="L24">
            <v>3.42</v>
          </cell>
          <cell r="M24">
            <v>2.43</v>
          </cell>
        </row>
        <row r="25">
          <cell r="B25">
            <v>1.71</v>
          </cell>
          <cell r="C25">
            <v>3.2</v>
          </cell>
          <cell r="D25">
            <v>5.62</v>
          </cell>
          <cell r="E25">
            <v>8.94</v>
          </cell>
          <cell r="F25">
            <v>11.61</v>
          </cell>
          <cell r="G25">
            <v>14.32</v>
          </cell>
          <cell r="H25">
            <v>15.3</v>
          </cell>
          <cell r="I25">
            <v>13.01</v>
          </cell>
          <cell r="J25">
            <v>8.75</v>
          </cell>
          <cell r="K25">
            <v>4.44</v>
          </cell>
          <cell r="L25">
            <v>1.87</v>
          </cell>
          <cell r="M25">
            <v>1.44</v>
          </cell>
        </row>
        <row r="26">
          <cell r="B26">
            <v>2.89</v>
          </cell>
          <cell r="C26">
            <v>5.29</v>
          </cell>
          <cell r="D26">
            <v>9.35</v>
          </cell>
          <cell r="E26">
            <v>14.5</v>
          </cell>
          <cell r="F26">
            <v>17.77</v>
          </cell>
          <cell r="G26">
            <v>21.03</v>
          </cell>
          <cell r="H26">
            <v>22.85</v>
          </cell>
          <cell r="I26">
            <v>20.44</v>
          </cell>
          <cell r="J26">
            <v>14.69</v>
          </cell>
          <cell r="K26">
            <v>7.92</v>
          </cell>
          <cell r="L26">
            <v>3.47</v>
          </cell>
          <cell r="M26">
            <v>2.38</v>
          </cell>
        </row>
        <row r="27">
          <cell r="B27">
            <v>2.38</v>
          </cell>
          <cell r="C27">
            <v>4.93</v>
          </cell>
          <cell r="D27">
            <v>8.91</v>
          </cell>
          <cell r="E27">
            <v>13.99</v>
          </cell>
          <cell r="F27">
            <v>17.35</v>
          </cell>
          <cell r="G27">
            <v>21.12</v>
          </cell>
          <cell r="H27">
            <v>22.52</v>
          </cell>
          <cell r="I27">
            <v>19.74</v>
          </cell>
          <cell r="J27">
            <v>14.03</v>
          </cell>
          <cell r="K27">
            <v>7.13</v>
          </cell>
          <cell r="L27">
            <v>3.31</v>
          </cell>
          <cell r="M27">
            <v>1.85</v>
          </cell>
        </row>
        <row r="28">
          <cell r="B28">
            <v>1.37</v>
          </cell>
          <cell r="C28">
            <v>4.28</v>
          </cell>
          <cell r="D28">
            <v>8.19</v>
          </cell>
          <cell r="E28">
            <v>12.98</v>
          </cell>
          <cell r="F28">
            <v>16.02</v>
          </cell>
          <cell r="G28">
            <v>19.45</v>
          </cell>
          <cell r="H28">
            <v>20.85</v>
          </cell>
          <cell r="I28">
            <v>18.32</v>
          </cell>
          <cell r="J28">
            <v>12.62</v>
          </cell>
          <cell r="K28">
            <v>6.23</v>
          </cell>
          <cell r="L28">
            <v>1.84</v>
          </cell>
          <cell r="M28">
            <v>1.28</v>
          </cell>
        </row>
        <row r="29">
          <cell r="B29">
            <v>2.85</v>
          </cell>
          <cell r="C29">
            <v>5.21</v>
          </cell>
          <cell r="D29">
            <v>8.92</v>
          </cell>
          <cell r="E29">
            <v>13.71</v>
          </cell>
          <cell r="F29">
            <v>17.12</v>
          </cell>
          <cell r="G29">
            <v>20.68</v>
          </cell>
          <cell r="H29">
            <v>21.84</v>
          </cell>
          <cell r="I29">
            <v>18.79</v>
          </cell>
          <cell r="J29">
            <v>13.28</v>
          </cell>
          <cell r="K29">
            <v>7.24</v>
          </cell>
          <cell r="L29">
            <v>3.5</v>
          </cell>
          <cell r="M29">
            <v>2.46</v>
          </cell>
        </row>
        <row r="30">
          <cell r="B30">
            <v>3.17</v>
          </cell>
          <cell r="C30">
            <v>5.8</v>
          </cell>
          <cell r="D30">
            <v>9.79</v>
          </cell>
          <cell r="E30">
            <v>14.44</v>
          </cell>
          <cell r="F30">
            <v>17.24</v>
          </cell>
          <cell r="G30">
            <v>20.54</v>
          </cell>
          <cell r="H30">
            <v>22.27</v>
          </cell>
          <cell r="I30">
            <v>20.65</v>
          </cell>
          <cell r="J30">
            <v>15.69</v>
          </cell>
          <cell r="K30">
            <v>8.61</v>
          </cell>
          <cell r="L30">
            <v>3.97</v>
          </cell>
          <cell r="M30">
            <v>2.8</v>
          </cell>
        </row>
        <row r="31">
          <cell r="B31">
            <v>3.87</v>
          </cell>
          <cell r="C31">
            <v>6.85</v>
          </cell>
          <cell r="D31">
            <v>11.32</v>
          </cell>
          <cell r="E31">
            <v>16.56</v>
          </cell>
          <cell r="F31">
            <v>19.53</v>
          </cell>
          <cell r="G31">
            <v>23.21</v>
          </cell>
          <cell r="H31">
            <v>24.97</v>
          </cell>
          <cell r="I31">
            <v>23.03</v>
          </cell>
          <cell r="J31">
            <v>17.81</v>
          </cell>
          <cell r="K31">
            <v>9.93</v>
          </cell>
          <cell r="L31">
            <v>4.71</v>
          </cell>
          <cell r="M31">
            <v>3.29</v>
          </cell>
        </row>
        <row r="32">
          <cell r="B32">
            <v>3.17</v>
          </cell>
          <cell r="C32">
            <v>5.73</v>
          </cell>
          <cell r="D32">
            <v>9.74</v>
          </cell>
          <cell r="E32">
            <v>14.79</v>
          </cell>
          <cell r="F32">
            <v>18.1</v>
          </cell>
          <cell r="G32">
            <v>21.79</v>
          </cell>
          <cell r="H32">
            <v>23.2</v>
          </cell>
          <cell r="I32">
            <v>20.41</v>
          </cell>
          <cell r="J32">
            <v>14.74</v>
          </cell>
          <cell r="K32">
            <v>8.12</v>
          </cell>
          <cell r="L32">
            <v>3.91</v>
          </cell>
          <cell r="M32">
            <v>2.27</v>
          </cell>
        </row>
        <row r="33">
          <cell r="B33">
            <v>3.26</v>
          </cell>
          <cell r="C33">
            <v>6.01</v>
          </cell>
          <cell r="D33">
            <v>10.32</v>
          </cell>
          <cell r="E33">
            <v>15.64</v>
          </cell>
          <cell r="F33">
            <v>18.85</v>
          </cell>
          <cell r="G33">
            <v>22.52</v>
          </cell>
          <cell r="H33">
            <v>24.18</v>
          </cell>
          <cell r="I33">
            <v>22.03</v>
          </cell>
          <cell r="J33">
            <v>16.48</v>
          </cell>
          <cell r="K33">
            <v>8.58</v>
          </cell>
          <cell r="L33">
            <v>3.76</v>
          </cell>
          <cell r="M33">
            <v>2.91</v>
          </cell>
        </row>
        <row r="34">
          <cell r="B34">
            <v>2.71</v>
          </cell>
          <cell r="C34">
            <v>5.04</v>
          </cell>
          <cell r="D34">
            <v>9.38</v>
          </cell>
          <cell r="E34">
            <v>14.59</v>
          </cell>
          <cell r="F34">
            <v>17.82</v>
          </cell>
          <cell r="G34">
            <v>21.41</v>
          </cell>
          <cell r="H34">
            <v>22.85</v>
          </cell>
          <cell r="I34">
            <v>20.44</v>
          </cell>
          <cell r="J34">
            <v>14.8</v>
          </cell>
          <cell r="K34">
            <v>7.45</v>
          </cell>
          <cell r="L34">
            <v>3.28</v>
          </cell>
          <cell r="M34">
            <v>2.35</v>
          </cell>
        </row>
        <row r="35">
          <cell r="B35">
            <v>2.09</v>
          </cell>
          <cell r="C35">
            <v>5.09</v>
          </cell>
          <cell r="D35">
            <v>8.73</v>
          </cell>
          <cell r="E35">
            <v>13.64</v>
          </cell>
          <cell r="F35">
            <v>17</v>
          </cell>
          <cell r="G35">
            <v>20.81</v>
          </cell>
          <cell r="H35">
            <v>22.27</v>
          </cell>
          <cell r="I35">
            <v>19.78</v>
          </cell>
          <cell r="J35">
            <v>13.98</v>
          </cell>
          <cell r="K35">
            <v>7.51</v>
          </cell>
          <cell r="L35">
            <v>2.69</v>
          </cell>
          <cell r="M35">
            <v>1.58</v>
          </cell>
        </row>
        <row r="36">
          <cell r="B36">
            <v>2.75</v>
          </cell>
          <cell r="C36">
            <v>5.97</v>
          </cell>
          <cell r="D36">
            <v>10.12</v>
          </cell>
          <cell r="E36">
            <v>15.32</v>
          </cell>
          <cell r="F36">
            <v>18.56</v>
          </cell>
          <cell r="G36">
            <v>22.28</v>
          </cell>
          <cell r="H36">
            <v>23.83</v>
          </cell>
          <cell r="I36">
            <v>21.41</v>
          </cell>
          <cell r="J36">
            <v>15.72</v>
          </cell>
          <cell r="K36">
            <v>8.5</v>
          </cell>
          <cell r="L36">
            <v>3.97</v>
          </cell>
          <cell r="M36">
            <v>2.49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B6" sqref="B6"/>
    </sheetView>
  </sheetViews>
  <sheetFormatPr defaultColWidth="9.140625" defaultRowHeight="12.75"/>
  <cols>
    <col min="1" max="1" width="11.7109375" style="6" customWidth="1"/>
    <col min="2" max="14" width="7.00390625" style="5" customWidth="1"/>
    <col min="15" max="16384" width="9.140625" style="5" customWidth="1"/>
  </cols>
  <sheetData>
    <row r="1" s="2" customFormat="1" ht="15.75">
      <c r="A1" s="1" t="s">
        <v>0</v>
      </c>
    </row>
    <row r="2" spans="1:2" ht="11.25">
      <c r="A2" s="3" t="s">
        <v>63</v>
      </c>
      <c r="B2" s="4" t="s">
        <v>2</v>
      </c>
    </row>
    <row r="3" spans="1:14" s="6" customFormat="1" ht="11.25">
      <c r="A3" s="6" t="s">
        <v>1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6" t="s">
        <v>3</v>
      </c>
    </row>
    <row r="4" spans="1:14" ht="11.25">
      <c r="A4" s="6" t="s">
        <v>4</v>
      </c>
      <c r="B4" s="5">
        <v>5</v>
      </c>
      <c r="C4" s="5">
        <v>7.7</v>
      </c>
      <c r="D4" s="5">
        <v>11.5</v>
      </c>
      <c r="E4" s="5">
        <v>15.4</v>
      </c>
      <c r="F4" s="5">
        <v>19.4</v>
      </c>
      <c r="G4" s="5">
        <v>23.4</v>
      </c>
      <c r="H4" s="5">
        <v>28</v>
      </c>
      <c r="I4" s="5">
        <v>28.2</v>
      </c>
      <c r="J4" s="5">
        <v>24.9</v>
      </c>
      <c r="K4" s="5">
        <v>16.9</v>
      </c>
      <c r="L4" s="5">
        <v>8</v>
      </c>
      <c r="M4" s="5">
        <v>4.2</v>
      </c>
      <c r="N4" s="5">
        <v>16.1</v>
      </c>
    </row>
    <row r="5" spans="1:14" ht="11.25">
      <c r="A5" s="6" t="s">
        <v>5</v>
      </c>
      <c r="B5" s="5">
        <v>3.6</v>
      </c>
      <c r="C5" s="5">
        <v>5.2</v>
      </c>
      <c r="D5" s="5">
        <v>7.9</v>
      </c>
      <c r="E5" s="5">
        <v>12.8</v>
      </c>
      <c r="F5" s="5">
        <v>18.3</v>
      </c>
      <c r="G5" s="5">
        <v>22.8</v>
      </c>
      <c r="H5" s="5">
        <v>27.7</v>
      </c>
      <c r="I5" s="5">
        <v>26.5</v>
      </c>
      <c r="J5" s="5">
        <v>19.5</v>
      </c>
      <c r="K5" s="5">
        <v>12.5</v>
      </c>
      <c r="L5" s="5">
        <v>6.4</v>
      </c>
      <c r="M5" s="5">
        <v>3.4</v>
      </c>
      <c r="N5" s="5">
        <v>13.9</v>
      </c>
    </row>
    <row r="6" spans="1:14" ht="11.25">
      <c r="A6" s="6" t="s">
        <v>6</v>
      </c>
      <c r="B6" s="5">
        <v>7.5</v>
      </c>
      <c r="C6" s="5">
        <v>8.8</v>
      </c>
      <c r="D6" s="5">
        <v>10.9</v>
      </c>
      <c r="E6" s="5">
        <v>14</v>
      </c>
      <c r="F6" s="5">
        <v>17.4</v>
      </c>
      <c r="G6" s="5">
        <v>21.9</v>
      </c>
      <c r="H6" s="5">
        <v>26</v>
      </c>
      <c r="I6" s="5">
        <v>27</v>
      </c>
      <c r="J6" s="5">
        <v>22.9</v>
      </c>
      <c r="K6" s="5">
        <v>17.3</v>
      </c>
      <c r="L6" s="5">
        <v>8.4</v>
      </c>
      <c r="M6" s="5">
        <v>6.8</v>
      </c>
      <c r="N6" s="5">
        <v>15.7</v>
      </c>
    </row>
    <row r="7" spans="1:14" ht="11.25">
      <c r="A7" s="6" t="s">
        <v>7</v>
      </c>
      <c r="B7" s="5">
        <v>5.3</v>
      </c>
      <c r="C7" s="5">
        <v>6.3</v>
      </c>
      <c r="D7" s="5">
        <v>7.7</v>
      </c>
      <c r="E7" s="5">
        <v>10.3</v>
      </c>
      <c r="F7" s="5">
        <v>13.6</v>
      </c>
      <c r="G7" s="5">
        <v>18.6</v>
      </c>
      <c r="H7" s="5">
        <v>23.6</v>
      </c>
      <c r="I7" s="5">
        <v>24.3</v>
      </c>
      <c r="J7" s="5">
        <v>21.2</v>
      </c>
      <c r="K7" s="5">
        <v>14.6</v>
      </c>
      <c r="L7" s="5">
        <v>6.3</v>
      </c>
      <c r="M7" s="5">
        <v>5.3</v>
      </c>
      <c r="N7" s="5">
        <v>13.1</v>
      </c>
    </row>
    <row r="8" spans="1:14" ht="11.25">
      <c r="A8" s="6" t="s">
        <v>8</v>
      </c>
      <c r="B8" s="5">
        <v>4.5</v>
      </c>
      <c r="C8" s="5">
        <v>5.9</v>
      </c>
      <c r="D8" s="5">
        <v>6.6</v>
      </c>
      <c r="E8" s="5">
        <v>10</v>
      </c>
      <c r="F8" s="5">
        <v>12.1</v>
      </c>
      <c r="G8" s="5">
        <v>17.6</v>
      </c>
      <c r="H8" s="5">
        <v>21.4</v>
      </c>
      <c r="I8" s="5">
        <v>22.3</v>
      </c>
      <c r="J8" s="5">
        <v>18.8</v>
      </c>
      <c r="K8" s="5">
        <v>12.6</v>
      </c>
      <c r="L8" s="5">
        <v>5.5</v>
      </c>
      <c r="M8" s="5">
        <v>4.5</v>
      </c>
      <c r="N8" s="5">
        <v>11.8</v>
      </c>
    </row>
    <row r="9" spans="1:14" ht="11.25">
      <c r="A9" s="6" t="s">
        <v>9</v>
      </c>
      <c r="B9" s="5">
        <v>3.7</v>
      </c>
      <c r="C9" s="5">
        <v>5.2</v>
      </c>
      <c r="D9" s="5">
        <v>7.4</v>
      </c>
      <c r="E9" s="5">
        <v>10.2</v>
      </c>
      <c r="F9" s="5">
        <v>14.7</v>
      </c>
      <c r="G9" s="5">
        <v>19.3</v>
      </c>
      <c r="H9" s="5">
        <v>24.3</v>
      </c>
      <c r="I9" s="5">
        <v>23.4</v>
      </c>
      <c r="J9" s="5">
        <v>19.8</v>
      </c>
      <c r="K9" s="5">
        <v>13.4</v>
      </c>
      <c r="L9" s="5">
        <v>6.3</v>
      </c>
      <c r="M9" s="5">
        <v>3.6</v>
      </c>
      <c r="N9" s="5">
        <v>12.6</v>
      </c>
    </row>
    <row r="10" spans="1:14" ht="11.25">
      <c r="A10" s="6" t="s">
        <v>10</v>
      </c>
      <c r="B10" s="5">
        <v>6</v>
      </c>
      <c r="C10" s="5">
        <v>8.4</v>
      </c>
      <c r="D10" s="5">
        <v>10.6</v>
      </c>
      <c r="E10" s="5">
        <v>13.5</v>
      </c>
      <c r="F10" s="5">
        <v>17.7</v>
      </c>
      <c r="G10" s="5">
        <v>21.4</v>
      </c>
      <c r="H10" s="5">
        <v>25.7</v>
      </c>
      <c r="I10" s="5">
        <v>26.2</v>
      </c>
      <c r="J10" s="5">
        <v>23.6</v>
      </c>
      <c r="K10" s="5">
        <v>17.1</v>
      </c>
      <c r="L10" s="5">
        <v>8.1</v>
      </c>
      <c r="M10" s="5">
        <v>5.4</v>
      </c>
      <c r="N10" s="5">
        <v>15.3</v>
      </c>
    </row>
    <row r="11" spans="1:14" ht="11.25">
      <c r="A11" s="6" t="s">
        <v>11</v>
      </c>
      <c r="B11" s="5">
        <v>4.3</v>
      </c>
      <c r="C11" s="5">
        <v>6.2</v>
      </c>
      <c r="D11" s="5">
        <v>9.3</v>
      </c>
      <c r="E11" s="5">
        <v>12.6</v>
      </c>
      <c r="F11" s="5">
        <v>17.2</v>
      </c>
      <c r="G11" s="5">
        <v>21.2</v>
      </c>
      <c r="H11" s="5">
        <v>26</v>
      </c>
      <c r="I11" s="5">
        <v>25.8</v>
      </c>
      <c r="J11" s="5">
        <v>21.7</v>
      </c>
      <c r="K11" s="5">
        <v>14.5</v>
      </c>
      <c r="L11" s="5">
        <v>7.1</v>
      </c>
      <c r="M11" s="5">
        <v>4.1</v>
      </c>
      <c r="N11" s="5">
        <v>14.2</v>
      </c>
    </row>
    <row r="12" spans="1:14" ht="11.25">
      <c r="A12" s="6" t="s">
        <v>12</v>
      </c>
      <c r="B12" s="5">
        <v>2.9</v>
      </c>
      <c r="C12" s="5">
        <v>4.7</v>
      </c>
      <c r="D12" s="5">
        <v>5.6</v>
      </c>
      <c r="E12" s="5">
        <v>8.7</v>
      </c>
      <c r="F12" s="5">
        <v>14.3</v>
      </c>
      <c r="G12" s="5">
        <v>18.5</v>
      </c>
      <c r="H12" s="5">
        <v>23.2</v>
      </c>
      <c r="I12" s="5">
        <v>23.5</v>
      </c>
      <c r="J12" s="5">
        <v>19.1</v>
      </c>
      <c r="K12" s="5">
        <v>12.3</v>
      </c>
      <c r="L12" s="5">
        <v>5.4</v>
      </c>
      <c r="M12" s="5">
        <v>2.9</v>
      </c>
      <c r="N12" s="5">
        <v>11.8</v>
      </c>
    </row>
    <row r="13" spans="1:14" ht="11.25">
      <c r="A13" s="6" t="s">
        <v>13</v>
      </c>
      <c r="B13" s="5">
        <v>1.9</v>
      </c>
      <c r="C13" s="5">
        <v>2.4</v>
      </c>
      <c r="D13" s="5">
        <v>3.4</v>
      </c>
      <c r="E13" s="5">
        <v>5.7</v>
      </c>
      <c r="F13" s="5">
        <v>9.5</v>
      </c>
      <c r="G13" s="5">
        <v>14.4</v>
      </c>
      <c r="H13" s="5">
        <v>19.2</v>
      </c>
      <c r="I13" s="5">
        <v>19.1</v>
      </c>
      <c r="J13" s="5">
        <v>15.6</v>
      </c>
      <c r="K13" s="5">
        <v>9.9</v>
      </c>
      <c r="L13" s="5">
        <v>3.4</v>
      </c>
      <c r="M13" s="5">
        <v>1.7</v>
      </c>
      <c r="N13" s="5">
        <v>8.9</v>
      </c>
    </row>
    <row r="14" spans="1:14" ht="11.25">
      <c r="A14" s="6" t="s">
        <v>14</v>
      </c>
      <c r="B14" s="5">
        <v>3</v>
      </c>
      <c r="C14" s="5">
        <v>4.6</v>
      </c>
      <c r="D14" s="5">
        <v>6.1</v>
      </c>
      <c r="E14" s="5">
        <v>9</v>
      </c>
      <c r="F14" s="5">
        <v>13.1</v>
      </c>
      <c r="G14" s="5">
        <v>17.1</v>
      </c>
      <c r="H14" s="5">
        <v>21.6</v>
      </c>
      <c r="I14" s="5">
        <v>21.4</v>
      </c>
      <c r="J14" s="5">
        <v>17.8</v>
      </c>
      <c r="K14" s="5">
        <v>12.4</v>
      </c>
      <c r="L14" s="5">
        <v>5.5</v>
      </c>
      <c r="M14" s="5">
        <v>3.1</v>
      </c>
      <c r="N14" s="5">
        <v>11.2</v>
      </c>
    </row>
    <row r="15" spans="1:14" ht="11.25">
      <c r="A15" s="6" t="s">
        <v>15</v>
      </c>
      <c r="B15" s="5">
        <v>4</v>
      </c>
      <c r="C15" s="5">
        <v>6</v>
      </c>
      <c r="D15" s="5">
        <v>8.3</v>
      </c>
      <c r="E15" s="5">
        <v>11.5</v>
      </c>
      <c r="F15" s="5">
        <v>16</v>
      </c>
      <c r="G15" s="5">
        <v>19.8</v>
      </c>
      <c r="H15" s="5">
        <v>24.3</v>
      </c>
      <c r="I15" s="5">
        <v>24.1</v>
      </c>
      <c r="J15" s="5">
        <v>20</v>
      </c>
      <c r="K15" s="5">
        <v>13.7</v>
      </c>
      <c r="L15" s="5">
        <v>6.6</v>
      </c>
      <c r="M15" s="5">
        <v>3.8</v>
      </c>
      <c r="N15" s="5">
        <v>13.2</v>
      </c>
    </row>
    <row r="16" spans="1:14" ht="11.25">
      <c r="A16" s="6" t="s">
        <v>16</v>
      </c>
      <c r="B16" s="5">
        <v>4.7</v>
      </c>
      <c r="C16" s="5">
        <v>6.8</v>
      </c>
      <c r="D16" s="5">
        <v>8.9</v>
      </c>
      <c r="E16" s="5">
        <v>11.9</v>
      </c>
      <c r="F16" s="5">
        <v>16.2</v>
      </c>
      <c r="G16" s="5">
        <v>20</v>
      </c>
      <c r="H16" s="5">
        <v>24.9</v>
      </c>
      <c r="I16" s="5">
        <v>24.9</v>
      </c>
      <c r="J16" s="5">
        <v>21.5</v>
      </c>
      <c r="K16" s="5">
        <v>15.4</v>
      </c>
      <c r="L16" s="5">
        <v>7.2</v>
      </c>
      <c r="M16" s="5">
        <v>4.3</v>
      </c>
      <c r="N16" s="5">
        <v>13.9</v>
      </c>
    </row>
    <row r="17" spans="1:14" ht="11.25">
      <c r="A17" s="6" t="s">
        <v>17</v>
      </c>
      <c r="B17" s="5">
        <v>2.2</v>
      </c>
      <c r="C17" s="5">
        <v>3.1</v>
      </c>
      <c r="D17" s="5">
        <v>4.5</v>
      </c>
      <c r="E17" s="5">
        <v>7.3</v>
      </c>
      <c r="F17" s="5">
        <v>13</v>
      </c>
      <c r="G17" s="5">
        <v>17.7</v>
      </c>
      <c r="H17" s="5">
        <v>22.8</v>
      </c>
      <c r="I17" s="5">
        <v>21.7</v>
      </c>
      <c r="J17" s="5">
        <v>16.7</v>
      </c>
      <c r="K17" s="5">
        <v>11</v>
      </c>
      <c r="L17" s="5">
        <v>4.4</v>
      </c>
      <c r="M17" s="5">
        <v>2</v>
      </c>
      <c r="N17" s="5">
        <v>10.5</v>
      </c>
    </row>
    <row r="18" spans="1:14" ht="11.25">
      <c r="A18" s="6" t="s">
        <v>18</v>
      </c>
      <c r="B18" s="5">
        <v>3.9</v>
      </c>
      <c r="C18" s="5">
        <v>5.2</v>
      </c>
      <c r="D18" s="5">
        <v>6.3</v>
      </c>
      <c r="E18" s="5">
        <v>9</v>
      </c>
      <c r="F18" s="5">
        <v>13.3</v>
      </c>
      <c r="G18" s="5">
        <v>17.5</v>
      </c>
      <c r="H18" s="5">
        <v>22</v>
      </c>
      <c r="I18" s="5">
        <v>21.7</v>
      </c>
      <c r="J18" s="5">
        <v>18</v>
      </c>
      <c r="K18" s="5">
        <v>12.2</v>
      </c>
      <c r="L18" s="5">
        <v>5.9</v>
      </c>
      <c r="M18" s="5">
        <v>3.8</v>
      </c>
      <c r="N18" s="5">
        <v>11.6</v>
      </c>
    </row>
    <row r="19" spans="1:14" ht="11.25">
      <c r="A19" s="6" t="s">
        <v>19</v>
      </c>
      <c r="B19" s="5">
        <v>4.5</v>
      </c>
      <c r="C19" s="5">
        <v>6.6</v>
      </c>
      <c r="D19" s="5">
        <v>8.4</v>
      </c>
      <c r="E19" s="5">
        <v>11.5</v>
      </c>
      <c r="F19" s="5">
        <v>15.8</v>
      </c>
      <c r="G19" s="5">
        <v>19.6</v>
      </c>
      <c r="H19" s="5">
        <v>23.9</v>
      </c>
      <c r="I19" s="5">
        <v>24.1</v>
      </c>
      <c r="J19" s="5">
        <v>21</v>
      </c>
      <c r="K19" s="5">
        <v>14.7</v>
      </c>
      <c r="L19" s="5">
        <v>6.5</v>
      </c>
      <c r="M19" s="5">
        <v>4.2</v>
      </c>
      <c r="N19" s="5">
        <v>13.4</v>
      </c>
    </row>
    <row r="20" spans="1:14" ht="11.25">
      <c r="A20" s="6" t="s">
        <v>20</v>
      </c>
      <c r="B20" s="5">
        <v>3.5</v>
      </c>
      <c r="C20" s="5">
        <v>5.7</v>
      </c>
      <c r="D20" s="5">
        <v>8.3</v>
      </c>
      <c r="E20" s="5">
        <v>11.3</v>
      </c>
      <c r="F20" s="5">
        <v>16.4</v>
      </c>
      <c r="G20" s="5">
        <v>20.5</v>
      </c>
      <c r="H20" s="5">
        <v>24.8</v>
      </c>
      <c r="I20" s="5">
        <v>24.2</v>
      </c>
      <c r="J20" s="5">
        <v>20</v>
      </c>
      <c r="K20" s="5">
        <v>13.4</v>
      </c>
      <c r="L20" s="5">
        <v>6.3</v>
      </c>
      <c r="M20" s="5">
        <v>3.4</v>
      </c>
      <c r="N20" s="5">
        <v>13.2</v>
      </c>
    </row>
    <row r="21" spans="1:14" ht="11.25">
      <c r="A21" s="6" t="s">
        <v>21</v>
      </c>
      <c r="B21" s="5">
        <v>5.6</v>
      </c>
      <c r="C21" s="5">
        <v>7.3</v>
      </c>
      <c r="D21" s="5">
        <v>9.1</v>
      </c>
      <c r="E21" s="5">
        <v>11.2</v>
      </c>
      <c r="F21" s="5">
        <v>15.8</v>
      </c>
      <c r="G21" s="5">
        <v>19.7</v>
      </c>
      <c r="H21" s="5">
        <v>24.5</v>
      </c>
      <c r="I21" s="5">
        <v>24.7</v>
      </c>
      <c r="J21" s="5">
        <v>21.6</v>
      </c>
      <c r="K21" s="5">
        <v>15.4</v>
      </c>
      <c r="L21" s="5">
        <v>7.4</v>
      </c>
      <c r="M21" s="5">
        <v>5</v>
      </c>
      <c r="N21" s="5">
        <v>13.9</v>
      </c>
    </row>
    <row r="22" spans="1:14" ht="11.25">
      <c r="A22" s="6" t="s">
        <v>22</v>
      </c>
      <c r="B22" s="5">
        <v>4</v>
      </c>
      <c r="C22" s="5">
        <v>5</v>
      </c>
      <c r="D22" s="5">
        <v>6.2</v>
      </c>
      <c r="E22" s="5">
        <v>8.6</v>
      </c>
      <c r="F22" s="5">
        <v>12.5</v>
      </c>
      <c r="G22" s="5">
        <v>16.8</v>
      </c>
      <c r="H22" s="5">
        <v>21.5</v>
      </c>
      <c r="I22" s="5">
        <v>21.7</v>
      </c>
      <c r="J22" s="5">
        <v>18.5</v>
      </c>
      <c r="K22" s="5">
        <v>12.5</v>
      </c>
      <c r="L22" s="5">
        <v>5.5</v>
      </c>
      <c r="M22" s="5">
        <v>3.7</v>
      </c>
      <c r="N22" s="5">
        <v>11.4</v>
      </c>
    </row>
    <row r="23" spans="1:14" ht="11.25">
      <c r="A23" s="6" t="s">
        <v>23</v>
      </c>
      <c r="B23" s="5">
        <v>6.7</v>
      </c>
      <c r="C23" s="5">
        <v>8</v>
      </c>
      <c r="D23" s="5">
        <v>9.9</v>
      </c>
      <c r="E23" s="5">
        <v>12.1</v>
      </c>
      <c r="F23" s="5">
        <v>16.1</v>
      </c>
      <c r="G23" s="5">
        <v>20.2</v>
      </c>
      <c r="H23" s="5">
        <v>24.7</v>
      </c>
      <c r="I23" s="5">
        <v>25.2</v>
      </c>
      <c r="J23" s="5">
        <v>22.3</v>
      </c>
      <c r="K23" s="5">
        <v>16.1</v>
      </c>
      <c r="L23" s="5">
        <v>7.9</v>
      </c>
      <c r="M23" s="5">
        <v>6</v>
      </c>
      <c r="N23" s="5">
        <v>14.6</v>
      </c>
    </row>
    <row r="24" spans="1:14" ht="11.25">
      <c r="A24" s="6" t="s">
        <v>24</v>
      </c>
      <c r="B24" s="5">
        <v>7.1</v>
      </c>
      <c r="C24" s="5">
        <v>9</v>
      </c>
      <c r="D24" s="5">
        <v>11.6</v>
      </c>
      <c r="E24" s="5">
        <v>14.6</v>
      </c>
      <c r="F24" s="5">
        <v>19.1</v>
      </c>
      <c r="G24" s="5">
        <v>23.3</v>
      </c>
      <c r="H24" s="5">
        <v>27.9</v>
      </c>
      <c r="I24" s="5">
        <v>28.2</v>
      </c>
      <c r="J24" s="5">
        <v>25.1</v>
      </c>
      <c r="K24" s="5">
        <v>18.1</v>
      </c>
      <c r="L24" s="5">
        <v>9.1</v>
      </c>
      <c r="M24" s="5">
        <v>6.3</v>
      </c>
      <c r="N24" s="5">
        <v>16.6</v>
      </c>
    </row>
    <row r="25" spans="1:14" ht="11.25">
      <c r="A25" s="6" t="s">
        <v>25</v>
      </c>
      <c r="B25" s="5">
        <v>4.7</v>
      </c>
      <c r="C25" s="5">
        <v>7.1</v>
      </c>
      <c r="D25" s="5">
        <v>10.5</v>
      </c>
      <c r="E25" s="5">
        <v>14</v>
      </c>
      <c r="F25" s="5">
        <v>19.8</v>
      </c>
      <c r="G25" s="5">
        <v>24.2</v>
      </c>
      <c r="H25" s="5">
        <v>29.1</v>
      </c>
      <c r="I25" s="5">
        <v>29</v>
      </c>
      <c r="J25" s="5">
        <v>23.8</v>
      </c>
      <c r="K25" s="5">
        <v>15.8</v>
      </c>
      <c r="L25" s="5">
        <v>7.3</v>
      </c>
      <c r="M25" s="5">
        <v>3.9</v>
      </c>
      <c r="N25" s="5">
        <v>15.8</v>
      </c>
    </row>
    <row r="26" spans="1:14" ht="11.25">
      <c r="A26" s="6" t="s">
        <v>26</v>
      </c>
      <c r="B26" s="5">
        <v>4.9</v>
      </c>
      <c r="C26" s="5">
        <v>7.3</v>
      </c>
      <c r="D26" s="5">
        <v>10.5</v>
      </c>
      <c r="E26" s="5">
        <v>14.7</v>
      </c>
      <c r="F26" s="5">
        <v>18.6</v>
      </c>
      <c r="G26" s="5">
        <v>22.8</v>
      </c>
      <c r="H26" s="5">
        <v>26.9</v>
      </c>
      <c r="I26" s="5">
        <v>27.8</v>
      </c>
      <c r="J26" s="5">
        <v>23</v>
      </c>
      <c r="K26" s="5">
        <v>15.8</v>
      </c>
      <c r="L26" s="5">
        <v>8.1</v>
      </c>
      <c r="M26" s="5">
        <v>4.5</v>
      </c>
      <c r="N26" s="5">
        <v>15.4</v>
      </c>
    </row>
    <row r="27" spans="1:14" ht="11.25">
      <c r="A27" s="6" t="s">
        <v>27</v>
      </c>
      <c r="B27" s="5">
        <v>2.4</v>
      </c>
      <c r="C27" s="5">
        <v>3.8</v>
      </c>
      <c r="D27" s="5">
        <v>5.5</v>
      </c>
      <c r="E27" s="5">
        <v>9</v>
      </c>
      <c r="F27" s="5">
        <v>15</v>
      </c>
      <c r="G27" s="5">
        <v>19.8</v>
      </c>
      <c r="H27" s="5">
        <v>25.1</v>
      </c>
      <c r="I27" s="5">
        <v>24.8</v>
      </c>
      <c r="J27" s="5">
        <v>17.2</v>
      </c>
      <c r="K27" s="5">
        <v>11.2</v>
      </c>
      <c r="L27" s="5">
        <v>5.3</v>
      </c>
      <c r="M27" s="5">
        <v>2.5</v>
      </c>
      <c r="N27" s="5">
        <v>11.8</v>
      </c>
    </row>
    <row r="28" spans="1:14" ht="11.25">
      <c r="A28" s="6" t="s">
        <v>28</v>
      </c>
      <c r="B28" s="5">
        <v>4.1</v>
      </c>
      <c r="C28" s="5">
        <v>5.2</v>
      </c>
      <c r="D28" s="5">
        <v>6.9</v>
      </c>
      <c r="E28" s="5">
        <v>9.1</v>
      </c>
      <c r="F28" s="5">
        <v>14.1</v>
      </c>
      <c r="G28" s="5">
        <v>17.1</v>
      </c>
      <c r="H28" s="5">
        <v>20</v>
      </c>
      <c r="I28" s="5">
        <v>19.3</v>
      </c>
      <c r="J28" s="5">
        <v>16.3</v>
      </c>
      <c r="K28" s="5">
        <v>12.5</v>
      </c>
      <c r="L28" s="5">
        <v>6.5</v>
      </c>
      <c r="M28" s="5">
        <v>4</v>
      </c>
      <c r="N28" s="5">
        <v>11.3</v>
      </c>
    </row>
    <row r="29" spans="1:14" ht="11.25">
      <c r="A29" s="6" t="s">
        <v>29</v>
      </c>
      <c r="B29" s="5">
        <v>2.7</v>
      </c>
      <c r="C29" s="5">
        <v>2.1</v>
      </c>
      <c r="D29" s="5">
        <v>3.4</v>
      </c>
      <c r="E29" s="5">
        <v>5.9</v>
      </c>
      <c r="F29" s="5">
        <v>8.8</v>
      </c>
      <c r="G29" s="5">
        <v>13.8</v>
      </c>
      <c r="H29" s="5">
        <v>18.1</v>
      </c>
      <c r="I29" s="5">
        <v>18</v>
      </c>
      <c r="J29" s="5">
        <v>15.1</v>
      </c>
      <c r="K29" s="5">
        <v>9.4</v>
      </c>
      <c r="L29" s="5">
        <v>2</v>
      </c>
      <c r="M29" s="5">
        <v>1.2</v>
      </c>
      <c r="N29" s="5">
        <v>8.4</v>
      </c>
    </row>
    <row r="30" spans="1:14" ht="11.25">
      <c r="A30" s="6" t="s">
        <v>30</v>
      </c>
      <c r="B30" s="5">
        <v>5.1</v>
      </c>
      <c r="C30" s="5">
        <v>6.7</v>
      </c>
      <c r="D30" s="5">
        <v>8.2</v>
      </c>
      <c r="E30" s="5">
        <v>10.3</v>
      </c>
      <c r="F30" s="5">
        <v>15</v>
      </c>
      <c r="G30" s="5">
        <v>18.9</v>
      </c>
      <c r="H30" s="5">
        <v>22.3</v>
      </c>
      <c r="I30" s="5">
        <v>21.7</v>
      </c>
      <c r="J30" s="5">
        <v>19.3</v>
      </c>
      <c r="K30" s="5">
        <v>13.4</v>
      </c>
      <c r="L30" s="5">
        <v>6.1</v>
      </c>
      <c r="M30" s="5">
        <v>5.5</v>
      </c>
      <c r="N30" s="5">
        <v>12.7</v>
      </c>
    </row>
    <row r="31" spans="1:14" ht="11.25">
      <c r="A31" s="6" t="s">
        <v>31</v>
      </c>
      <c r="B31" s="5">
        <v>2.6</v>
      </c>
      <c r="C31" s="5">
        <v>3.4</v>
      </c>
      <c r="D31" s="5">
        <v>4.7</v>
      </c>
      <c r="E31" s="5">
        <v>5.8</v>
      </c>
      <c r="F31" s="5">
        <v>10.6</v>
      </c>
      <c r="G31" s="5">
        <v>15.7</v>
      </c>
      <c r="H31" s="5">
        <v>20.7</v>
      </c>
      <c r="I31" s="5">
        <v>19.2</v>
      </c>
      <c r="J31" s="5">
        <v>17.8</v>
      </c>
      <c r="K31" s="5">
        <v>11.8</v>
      </c>
      <c r="L31" s="5">
        <v>4.1</v>
      </c>
      <c r="M31" s="5">
        <v>2.5</v>
      </c>
      <c r="N31" s="5">
        <v>9.9</v>
      </c>
    </row>
    <row r="32" spans="1:14" ht="11.25">
      <c r="A32" s="6" t="s">
        <v>32</v>
      </c>
      <c r="B32" s="5">
        <v>4.3</v>
      </c>
      <c r="C32" s="5">
        <v>4.9</v>
      </c>
      <c r="D32" s="5">
        <v>7</v>
      </c>
      <c r="E32" s="5">
        <v>10.8</v>
      </c>
      <c r="F32" s="5">
        <v>16.3</v>
      </c>
      <c r="G32" s="5">
        <v>19.4</v>
      </c>
      <c r="H32" s="5">
        <v>24.4</v>
      </c>
      <c r="I32" s="5">
        <v>22.9</v>
      </c>
      <c r="J32" s="5">
        <v>18.3</v>
      </c>
      <c r="K32" s="5">
        <v>13.2</v>
      </c>
      <c r="L32" s="5">
        <v>6.3</v>
      </c>
      <c r="M32" s="5">
        <v>4.6</v>
      </c>
      <c r="N32" s="5">
        <v>12.7</v>
      </c>
    </row>
    <row r="33" spans="1:14" ht="11.25">
      <c r="A33" s="6" t="s">
        <v>33</v>
      </c>
      <c r="B33" s="5">
        <v>3.9</v>
      </c>
      <c r="C33" s="5">
        <v>5.2</v>
      </c>
      <c r="D33" s="5">
        <v>7.3</v>
      </c>
      <c r="E33" s="5">
        <v>12</v>
      </c>
      <c r="F33" s="5">
        <v>16.1</v>
      </c>
      <c r="G33" s="5">
        <v>19</v>
      </c>
      <c r="H33" s="5">
        <v>23.9</v>
      </c>
      <c r="I33" s="5">
        <v>24.7</v>
      </c>
      <c r="J33" s="5">
        <v>20</v>
      </c>
      <c r="K33" s="5">
        <v>13.2</v>
      </c>
      <c r="L33" s="5">
        <v>6.6</v>
      </c>
      <c r="M33" s="5">
        <v>3.8</v>
      </c>
      <c r="N33" s="5">
        <v>13</v>
      </c>
    </row>
    <row r="34" spans="1:14" ht="11.25">
      <c r="A34" s="6" t="s">
        <v>34</v>
      </c>
      <c r="B34" s="5">
        <v>1.2</v>
      </c>
      <c r="C34" s="5">
        <v>1.7</v>
      </c>
      <c r="D34" s="5">
        <v>3</v>
      </c>
      <c r="E34" s="5">
        <v>5.5</v>
      </c>
      <c r="F34" s="5">
        <v>11.3</v>
      </c>
      <c r="G34" s="5">
        <v>16.4</v>
      </c>
      <c r="H34" s="5">
        <v>20.5</v>
      </c>
      <c r="I34" s="5">
        <v>19.1</v>
      </c>
      <c r="J34" s="5">
        <v>14.4</v>
      </c>
      <c r="K34" s="5">
        <v>9.5</v>
      </c>
      <c r="L34" s="5">
        <v>4.1</v>
      </c>
      <c r="M34" s="5">
        <v>1.4</v>
      </c>
      <c r="N34" s="5">
        <v>9</v>
      </c>
    </row>
    <row r="35" spans="1:14" ht="11.25">
      <c r="A35" s="6" t="s">
        <v>35</v>
      </c>
      <c r="B35" s="5">
        <v>2.1</v>
      </c>
      <c r="C35" s="5">
        <v>2.9</v>
      </c>
      <c r="D35" s="5">
        <v>4.4</v>
      </c>
      <c r="E35" s="5">
        <v>6.9</v>
      </c>
      <c r="F35" s="5">
        <v>12.6</v>
      </c>
      <c r="G35" s="5">
        <v>17.2</v>
      </c>
      <c r="H35" s="5">
        <v>21.4</v>
      </c>
      <c r="I35" s="5">
        <v>20.2</v>
      </c>
      <c r="J35" s="5">
        <v>14.5</v>
      </c>
      <c r="K35" s="5">
        <v>9.6</v>
      </c>
      <c r="L35" s="5">
        <v>4.9</v>
      </c>
      <c r="M35" s="5">
        <v>2.4</v>
      </c>
      <c r="N35" s="5">
        <v>9.9</v>
      </c>
    </row>
    <row r="36" spans="1:14" ht="11.25">
      <c r="A36" s="6" t="s">
        <v>36</v>
      </c>
      <c r="B36" s="5">
        <v>1.9</v>
      </c>
      <c r="C36" s="5">
        <v>3.2</v>
      </c>
      <c r="D36" s="5">
        <v>5.6</v>
      </c>
      <c r="E36" s="5">
        <v>9.1</v>
      </c>
      <c r="F36" s="5">
        <v>15.5</v>
      </c>
      <c r="G36" s="5">
        <v>20.2</v>
      </c>
      <c r="H36" s="5">
        <v>25.6</v>
      </c>
      <c r="I36" s="5">
        <v>23.4</v>
      </c>
      <c r="J36" s="5">
        <v>17.9</v>
      </c>
      <c r="K36" s="5">
        <v>11.3</v>
      </c>
      <c r="L36" s="5">
        <v>4.9</v>
      </c>
      <c r="M36" s="5">
        <v>2.3</v>
      </c>
      <c r="N36" s="5">
        <v>11.7</v>
      </c>
    </row>
    <row r="38" spans="1:14" ht="11.25">
      <c r="A38" s="6" t="s">
        <v>37</v>
      </c>
      <c r="B38" s="5">
        <v>7.8</v>
      </c>
      <c r="C38" s="5">
        <v>10.2</v>
      </c>
      <c r="D38" s="5">
        <v>11.6</v>
      </c>
      <c r="E38" s="5">
        <v>13.7</v>
      </c>
      <c r="F38" s="5">
        <v>18.5</v>
      </c>
      <c r="G38" s="5">
        <v>22.6</v>
      </c>
      <c r="H38" s="5">
        <v>27.6</v>
      </c>
      <c r="I38" s="5">
        <v>26.7</v>
      </c>
      <c r="J38" s="5">
        <v>23.9</v>
      </c>
      <c r="K38" s="5">
        <v>16.4</v>
      </c>
      <c r="L38" s="5">
        <v>8.1</v>
      </c>
      <c r="M38" s="5">
        <v>6.1</v>
      </c>
      <c r="N38" s="5">
        <v>16.1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2">
      <selection activeCell="M40" sqref="M40"/>
    </sheetView>
  </sheetViews>
  <sheetFormatPr defaultColWidth="9.140625" defaultRowHeight="12.75"/>
  <cols>
    <col min="1" max="1" width="11.57421875" style="6" customWidth="1"/>
    <col min="2" max="16384" width="9.140625" style="5" customWidth="1"/>
  </cols>
  <sheetData>
    <row r="1" s="2" customFormat="1" ht="15.75">
      <c r="A1" s="1" t="s">
        <v>38</v>
      </c>
    </row>
    <row r="2" spans="1:2" s="4" customFormat="1" ht="11.25">
      <c r="A2" s="6" t="s">
        <v>39</v>
      </c>
      <c r="B2" s="4" t="s">
        <v>40</v>
      </c>
    </row>
    <row r="3" spans="1:13" s="4" customFormat="1" ht="11.2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3" ht="11.25">
      <c r="A4" s="6" t="s">
        <v>4</v>
      </c>
      <c r="B4" s="8">
        <f>(1-'[1]pct_blk_canopy'!B4)*'[1]tr_cld_topo_sloped'!B4</f>
        <v>2.8598590545044544</v>
      </c>
      <c r="C4" s="8">
        <f>(1-'[1]pct_blk_canopy'!C4)*'[1]tr_cld_topo_sloped'!C4</f>
        <v>5.367589391552588</v>
      </c>
      <c r="D4" s="8">
        <f>(1-'[1]pct_blk_canopy'!D4)*'[1]tr_cld_topo_sloped'!D4</f>
        <v>9.31348987345176</v>
      </c>
      <c r="E4" s="8">
        <f>(1-'[1]pct_blk_canopy'!E4)*'[1]tr_cld_topo_sloped'!E4</f>
        <v>14.149772927463475</v>
      </c>
      <c r="F4" s="8">
        <f>(1-'[1]pct_blk_canopy'!F4)*'[1]tr_cld_topo_sloped'!F4</f>
        <v>17.183712615031663</v>
      </c>
      <c r="G4" s="8">
        <f>(1-'[1]pct_blk_canopy'!G4)*'[1]tr_cld_topo_sloped'!G4</f>
        <v>20.606079458855266</v>
      </c>
      <c r="H4" s="8">
        <f>(1-'[1]pct_blk_canopy'!H4)*'[1]tr_cld_topo_sloped'!H4</f>
        <v>22.058629418630883</v>
      </c>
      <c r="I4" s="8">
        <f>(1-'[1]pct_blk_canopy'!I4)*'[1]tr_cld_topo_sloped'!I4</f>
        <v>19.79127063475717</v>
      </c>
      <c r="J4" s="8">
        <f>(1-'[1]pct_blk_canopy'!J4)*'[1]tr_cld_topo_sloped'!J4</f>
        <v>14.652399337143116</v>
      </c>
      <c r="K4" s="8">
        <f>(1-'[1]pct_blk_canopy'!K4)*'[1]tr_cld_topo_sloped'!K4</f>
        <v>7.925332181626981</v>
      </c>
      <c r="L4" s="8">
        <f>(1-'[1]pct_blk_canopy'!L4)*'[1]tr_cld_topo_sloped'!L4</f>
        <v>3.5649833806418085</v>
      </c>
      <c r="M4" s="8">
        <f>(1-'[1]pct_blk_canopy'!M4)*'[1]tr_cld_topo_sloped'!M4</f>
        <v>2.4978978735426627</v>
      </c>
    </row>
    <row r="5" spans="1:13" ht="11.25">
      <c r="A5" s="6" t="s">
        <v>5</v>
      </c>
      <c r="B5" s="8">
        <f>(1-'[1]pct_blk_canopy'!B5)*'[1]tr_cld_topo_sloped'!B5</f>
        <v>1.1806363704645428</v>
      </c>
      <c r="C5" s="8">
        <f>(1-'[1]pct_blk_canopy'!C5)*'[1]tr_cld_topo_sloped'!C5</f>
        <v>1.756482882309977</v>
      </c>
      <c r="D5" s="8">
        <f>(1-'[1]pct_blk_canopy'!D5)*'[1]tr_cld_topo_sloped'!D5</f>
        <v>2.446182717577007</v>
      </c>
      <c r="E5" s="8">
        <f>(1-'[1]pct_blk_canopy'!E5)*'[1]tr_cld_topo_sloped'!E5</f>
        <v>4.841002827777273</v>
      </c>
      <c r="F5" s="8">
        <f>(1-'[1]pct_blk_canopy'!F5)*'[1]tr_cld_topo_sloped'!F5</f>
        <v>7.188461424292196</v>
      </c>
      <c r="G5" s="8">
        <f>(1-'[1]pct_blk_canopy'!G5)*'[1]tr_cld_topo_sloped'!G5</f>
        <v>8.455946615321164</v>
      </c>
      <c r="H5" s="8">
        <f>(1-'[1]pct_blk_canopy'!H5)*'[1]tr_cld_topo_sloped'!H5</f>
        <v>8.77678137050209</v>
      </c>
      <c r="I5" s="8">
        <f>(1-'[1]pct_blk_canopy'!I5)*'[1]tr_cld_topo_sloped'!I5</f>
        <v>7.699988037379919</v>
      </c>
      <c r="J5" s="8">
        <f>(1-'[1]pct_blk_canopy'!J5)*'[1]tr_cld_topo_sloped'!J5</f>
        <v>4.373278811391923</v>
      </c>
      <c r="K5" s="8">
        <f>(1-'[1]pct_blk_canopy'!K5)*'[1]tr_cld_topo_sloped'!K5</f>
        <v>1.9278519205764564</v>
      </c>
      <c r="L5" s="8">
        <f>(1-'[1]pct_blk_canopy'!L5)*'[1]tr_cld_topo_sloped'!L5</f>
        <v>1.2638611640984134</v>
      </c>
      <c r="M5" s="8">
        <f>(1-'[1]pct_blk_canopy'!M5)*'[1]tr_cld_topo_sloped'!M5</f>
        <v>1.0791977692813193</v>
      </c>
    </row>
    <row r="6" spans="1:13" ht="11.25">
      <c r="A6" s="6" t="s">
        <v>6</v>
      </c>
      <c r="B6" s="8">
        <f>(1-'[1]pct_blk_canopy'!B6)*'[1]tr_cld_topo_sloped'!B6</f>
        <v>2.946318433089884</v>
      </c>
      <c r="C6" s="8">
        <f>(1-'[1]pct_blk_canopy'!C6)*'[1]tr_cld_topo_sloped'!C6</f>
        <v>5.301213110969981</v>
      </c>
      <c r="D6" s="8">
        <f>(1-'[1]pct_blk_canopy'!D6)*'[1]tr_cld_topo_sloped'!D6</f>
        <v>9.090802113628774</v>
      </c>
      <c r="E6" s="8">
        <f>(1-'[1]pct_blk_canopy'!E6)*'[1]tr_cld_topo_sloped'!E6</f>
        <v>13.915138347864826</v>
      </c>
      <c r="F6" s="8">
        <f>(1-'[1]pct_blk_canopy'!F6)*'[1]tr_cld_topo_sloped'!F6</f>
        <v>17.088667332949814</v>
      </c>
      <c r="G6" s="8">
        <f>(1-'[1]pct_blk_canopy'!G6)*'[1]tr_cld_topo_sloped'!G6</f>
        <v>20.587662492489333</v>
      </c>
      <c r="H6" s="8">
        <f>(1-'[1]pct_blk_canopy'!H6)*'[1]tr_cld_topo_sloped'!H6</f>
        <v>22.21469702611335</v>
      </c>
      <c r="I6" s="8">
        <f>(1-'[1]pct_blk_canopy'!I6)*'[1]tr_cld_topo_sloped'!I6</f>
        <v>20.051978279401464</v>
      </c>
      <c r="J6" s="8">
        <f>(1-'[1]pct_blk_canopy'!J6)*'[1]tr_cld_topo_sloped'!J6</f>
        <v>14.629819548455552</v>
      </c>
      <c r="K6" s="8">
        <f>(1-'[1]pct_blk_canopy'!K6)*'[1]tr_cld_topo_sloped'!K6</f>
        <v>7.736293839683075</v>
      </c>
      <c r="L6" s="8">
        <f>(1-'[1]pct_blk_canopy'!L6)*'[1]tr_cld_topo_sloped'!L6</f>
        <v>3.623317653918785</v>
      </c>
      <c r="M6" s="8">
        <f>(1-'[1]pct_blk_canopy'!M6)*'[1]tr_cld_topo_sloped'!M6</f>
        <v>2.5573716382074227</v>
      </c>
    </row>
    <row r="7" spans="1:13" ht="11.25">
      <c r="A7" s="6" t="s">
        <v>7</v>
      </c>
      <c r="B7" s="8">
        <f>(1-'[1]pct_blk_canopy'!B7)*'[1]tr_cld_topo_sloped'!B7</f>
        <v>3.567323988211916</v>
      </c>
      <c r="C7" s="8">
        <f>(1-'[1]pct_blk_canopy'!C7)*'[1]tr_cld_topo_sloped'!C7</f>
        <v>6.441582425772596</v>
      </c>
      <c r="D7" s="8">
        <f>(1-'[1]pct_blk_canopy'!D7)*'[1]tr_cld_topo_sloped'!D7</f>
        <v>10.75450854364784</v>
      </c>
      <c r="E7" s="8">
        <f>(1-'[1]pct_blk_canopy'!E7)*'[1]tr_cld_topo_sloped'!E7</f>
        <v>15.64287920845989</v>
      </c>
      <c r="F7" s="8">
        <f>(1-'[1]pct_blk_canopy'!F7)*'[1]tr_cld_topo_sloped'!F7</f>
        <v>18.519044319869497</v>
      </c>
      <c r="G7" s="8">
        <f>(1-'[1]pct_blk_canopy'!G7)*'[1]tr_cld_topo_sloped'!G7</f>
        <v>22.082599479034652</v>
      </c>
      <c r="H7" s="8">
        <f>(1-'[1]pct_blk_canopy'!H7)*'[1]tr_cld_topo_sloped'!H7</f>
        <v>23.915238671016418</v>
      </c>
      <c r="I7" s="8">
        <f>(1-'[1]pct_blk_canopy'!I7)*'[1]tr_cld_topo_sloped'!I7</f>
        <v>22.158789737786776</v>
      </c>
      <c r="J7" s="8">
        <f>(1-'[1]pct_blk_canopy'!J7)*'[1]tr_cld_topo_sloped'!J7</f>
        <v>17.228172167706674</v>
      </c>
      <c r="K7" s="8">
        <f>(1-'[1]pct_blk_canopy'!K7)*'[1]tr_cld_topo_sloped'!K7</f>
        <v>9.583860331430245</v>
      </c>
      <c r="L7" s="8">
        <f>(1-'[1]pct_blk_canopy'!L7)*'[1]tr_cld_topo_sloped'!L7</f>
        <v>4.498400177936742</v>
      </c>
      <c r="M7" s="8">
        <f>(1-'[1]pct_blk_canopy'!M7)*'[1]tr_cld_topo_sloped'!M7</f>
        <v>3.1500608654339257</v>
      </c>
    </row>
    <row r="8" spans="1:13" ht="11.25">
      <c r="A8" s="6" t="s">
        <v>8</v>
      </c>
      <c r="B8" s="8">
        <f>(1-'[1]pct_blk_canopy'!B8)*'[1]tr_cld_topo_sloped'!B8</f>
        <v>3.220992017083449</v>
      </c>
      <c r="C8" s="8">
        <f>(1-'[1]pct_blk_canopy'!C8)*'[1]tr_cld_topo_sloped'!C8</f>
        <v>5.745241578096656</v>
      </c>
      <c r="D8" s="8">
        <f>(1-'[1]pct_blk_canopy'!D8)*'[1]tr_cld_topo_sloped'!D8</f>
        <v>9.732445739826995</v>
      </c>
      <c r="E8" s="8">
        <f>(1-'[1]pct_blk_canopy'!E8)*'[1]tr_cld_topo_sloped'!E8</f>
        <v>14.7957151759095</v>
      </c>
      <c r="F8" s="8">
        <f>(1-'[1]pct_blk_canopy'!F8)*'[1]tr_cld_topo_sloped'!F8</f>
        <v>17.78207524300281</v>
      </c>
      <c r="G8" s="8">
        <f>(1-'[1]pct_blk_canopy'!G8)*'[1]tr_cld_topo_sloped'!G8</f>
        <v>20.608727931504145</v>
      </c>
      <c r="H8" s="8">
        <f>(1-'[1]pct_blk_canopy'!H8)*'[1]tr_cld_topo_sloped'!H8</f>
        <v>21.90888370486887</v>
      </c>
      <c r="I8" s="8">
        <f>(1-'[1]pct_blk_canopy'!I8)*'[1]tr_cld_topo_sloped'!I8</f>
        <v>20.293035540769075</v>
      </c>
      <c r="J8" s="8">
        <f>(1-'[1]pct_blk_canopy'!J8)*'[1]tr_cld_topo_sloped'!J8</f>
        <v>15.227474957040691</v>
      </c>
      <c r="K8" s="8">
        <f>(1-'[1]pct_blk_canopy'!K8)*'[1]tr_cld_topo_sloped'!K8</f>
        <v>8.140522256745436</v>
      </c>
      <c r="L8" s="8">
        <f>(1-'[1]pct_blk_canopy'!L8)*'[1]tr_cld_topo_sloped'!L8</f>
        <v>4.006992929116774</v>
      </c>
      <c r="M8" s="8">
        <f>(1-'[1]pct_blk_canopy'!M8)*'[1]tr_cld_topo_sloped'!M8</f>
        <v>2.7739508958306756</v>
      </c>
    </row>
    <row r="9" spans="1:13" ht="11.25">
      <c r="A9" s="6" t="s">
        <v>9</v>
      </c>
      <c r="B9" s="8">
        <f>(1-'[1]pct_blk_canopy'!B9)*'[1]tr_cld_topo_sloped'!B9</f>
        <v>1.572104794927843</v>
      </c>
      <c r="C9" s="8">
        <f>(1-'[1]pct_blk_canopy'!C9)*'[1]tr_cld_topo_sloped'!C9</f>
        <v>2.6224094733585694</v>
      </c>
      <c r="D9" s="8">
        <f>(1-'[1]pct_blk_canopy'!D9)*'[1]tr_cld_topo_sloped'!D9</f>
        <v>4.402380612085183</v>
      </c>
      <c r="E9" s="8">
        <f>(1-'[1]pct_blk_canopy'!E9)*'[1]tr_cld_topo_sloped'!E9</f>
        <v>7.0870641282033855</v>
      </c>
      <c r="F9" s="8">
        <f>(1-'[1]pct_blk_canopy'!F9)*'[1]tr_cld_topo_sloped'!F9</f>
        <v>9.337568317784772</v>
      </c>
      <c r="G9" s="8">
        <f>(1-'[1]pct_blk_canopy'!G9)*'[1]tr_cld_topo_sloped'!G9</f>
        <v>13.455677733731502</v>
      </c>
      <c r="H9" s="8">
        <f>(1-'[1]pct_blk_canopy'!H9)*'[1]tr_cld_topo_sloped'!H9</f>
        <v>14.460522257724724</v>
      </c>
      <c r="I9" s="8">
        <f>(1-'[1]pct_blk_canopy'!I9)*'[1]tr_cld_topo_sloped'!I9</f>
        <v>10.764074417854225</v>
      </c>
      <c r="J9" s="8">
        <f>(1-'[1]pct_blk_canopy'!J9)*'[1]tr_cld_topo_sloped'!J9</f>
        <v>7.488542184679516</v>
      </c>
      <c r="K9" s="8">
        <f>(1-'[1]pct_blk_canopy'!K9)*'[1]tr_cld_topo_sloped'!K9</f>
        <v>3.722248202782376</v>
      </c>
      <c r="L9" s="8">
        <f>(1-'[1]pct_blk_canopy'!L9)*'[1]tr_cld_topo_sloped'!L9</f>
        <v>1.8180372194399148</v>
      </c>
      <c r="M9" s="8">
        <f>(1-'[1]pct_blk_canopy'!M9)*'[1]tr_cld_topo_sloped'!M9</f>
        <v>1.385407997714184</v>
      </c>
    </row>
    <row r="10" spans="1:13" ht="11.25">
      <c r="A10" s="6" t="s">
        <v>10</v>
      </c>
      <c r="B10" s="8">
        <f>(1-'[1]pct_blk_canopy'!B10)*'[1]tr_cld_topo_sloped'!B10</f>
        <v>0.7637393763138182</v>
      </c>
      <c r="C10" s="8">
        <f>(1-'[1]pct_blk_canopy'!C10)*'[1]tr_cld_topo_sloped'!C10</f>
        <v>1.4298151445989302</v>
      </c>
      <c r="D10" s="8">
        <f>(1-'[1]pct_blk_canopy'!D10)*'[1]tr_cld_topo_sloped'!D10</f>
        <v>2.271705972900966</v>
      </c>
      <c r="E10" s="8">
        <f>(1-'[1]pct_blk_canopy'!E10)*'[1]tr_cld_topo_sloped'!E10</f>
        <v>3.070883560335715</v>
      </c>
      <c r="F10" s="8">
        <f>(1-'[1]pct_blk_canopy'!F10)*'[1]tr_cld_topo_sloped'!F10</f>
        <v>4.584649278902542</v>
      </c>
      <c r="G10" s="8">
        <f>(1-'[1]pct_blk_canopy'!G10)*'[1]tr_cld_topo_sloped'!G10</f>
        <v>5.933675421736112</v>
      </c>
      <c r="H10" s="8">
        <f>(1-'[1]pct_blk_canopy'!H10)*'[1]tr_cld_topo_sloped'!H10</f>
        <v>6.468589257793949</v>
      </c>
      <c r="I10" s="8">
        <f>(1-'[1]pct_blk_canopy'!I10)*'[1]tr_cld_topo_sloped'!I10</f>
        <v>5.165731826018577</v>
      </c>
      <c r="J10" s="8">
        <f>(1-'[1]pct_blk_canopy'!J10)*'[1]tr_cld_topo_sloped'!J10</f>
        <v>2.9889588478683047</v>
      </c>
      <c r="K10" s="8">
        <f>(1-'[1]pct_blk_canopy'!K10)*'[1]tr_cld_topo_sloped'!K10</f>
        <v>1.93335539447347</v>
      </c>
      <c r="L10" s="8">
        <f>(1-'[1]pct_blk_canopy'!L10)*'[1]tr_cld_topo_sloped'!L10</f>
        <v>0.9673408188935536</v>
      </c>
      <c r="M10" s="8">
        <f>(1-'[1]pct_blk_canopy'!M10)*'[1]tr_cld_topo_sloped'!M10</f>
        <v>0.6872472388819203</v>
      </c>
    </row>
    <row r="11" spans="1:13" ht="11.25">
      <c r="A11" s="6" t="s">
        <v>11</v>
      </c>
      <c r="B11" s="8">
        <f>(1-'[1]pct_blk_canopy'!B11)*'[1]tr_cld_topo_sloped'!B11</f>
        <v>0.8103264820428467</v>
      </c>
      <c r="C11" s="8">
        <f>(1-'[1]pct_blk_canopy'!C11)*'[1]tr_cld_topo_sloped'!C11</f>
        <v>1.0807035548613153</v>
      </c>
      <c r="D11" s="8">
        <f>(1-'[1]pct_blk_canopy'!D11)*'[1]tr_cld_topo_sloped'!D11</f>
        <v>1.5057646314280118</v>
      </c>
      <c r="E11" s="8">
        <f>(1-'[1]pct_blk_canopy'!E11)*'[1]tr_cld_topo_sloped'!E11</f>
        <v>2.3061653353871794</v>
      </c>
      <c r="F11" s="8">
        <f>(1-'[1]pct_blk_canopy'!F11)*'[1]tr_cld_topo_sloped'!F11</f>
        <v>3.7497444419699946</v>
      </c>
      <c r="G11" s="8">
        <f>(1-'[1]pct_blk_canopy'!G11)*'[1]tr_cld_topo_sloped'!G11</f>
        <v>4.9281454721195015</v>
      </c>
      <c r="H11" s="8">
        <f>(1-'[1]pct_blk_canopy'!H11)*'[1]tr_cld_topo_sloped'!H11</f>
        <v>5.1767472486612185</v>
      </c>
      <c r="I11" s="8">
        <f>(1-'[1]pct_blk_canopy'!I11)*'[1]tr_cld_topo_sloped'!I11</f>
        <v>4.134724802512081</v>
      </c>
      <c r="J11" s="8">
        <f>(1-'[1]pct_blk_canopy'!J11)*'[1]tr_cld_topo_sloped'!J11</f>
        <v>1.9831656213861812</v>
      </c>
      <c r="K11" s="8">
        <f>(1-'[1]pct_blk_canopy'!K11)*'[1]tr_cld_topo_sloped'!K11</f>
        <v>1.2215654974626404</v>
      </c>
      <c r="L11" s="8">
        <f>(1-'[1]pct_blk_canopy'!L11)*'[1]tr_cld_topo_sloped'!L11</f>
        <v>0.8658547285562359</v>
      </c>
      <c r="M11" s="8">
        <f>(1-'[1]pct_blk_canopy'!M11)*'[1]tr_cld_topo_sloped'!M11</f>
        <v>0.7596149384437652</v>
      </c>
    </row>
    <row r="12" spans="1:13" ht="11.25">
      <c r="A12" s="6" t="s">
        <v>12</v>
      </c>
      <c r="B12" s="8">
        <f>(1-'[1]pct_blk_canopy'!B12)*'[1]tr_cld_topo_sloped'!B12</f>
        <v>0.3737080933582559</v>
      </c>
      <c r="C12" s="8">
        <f>(1-'[1]pct_blk_canopy'!C12)*'[1]tr_cld_topo_sloped'!C12</f>
        <v>0.5983709966979333</v>
      </c>
      <c r="D12" s="8">
        <f>(1-'[1]pct_blk_canopy'!D12)*'[1]tr_cld_topo_sloped'!D12</f>
        <v>0.8479912813568026</v>
      </c>
      <c r="E12" s="8">
        <f>(1-'[1]pct_blk_canopy'!E12)*'[1]tr_cld_topo_sloped'!E12</f>
        <v>1.4252894245182193</v>
      </c>
      <c r="F12" s="8">
        <f>(1-'[1]pct_blk_canopy'!F12)*'[1]tr_cld_topo_sloped'!F12</f>
        <v>2.5260396751205474</v>
      </c>
      <c r="G12" s="8">
        <f>(1-'[1]pct_blk_canopy'!G12)*'[1]tr_cld_topo_sloped'!G12</f>
        <v>2.3822662622546855</v>
      </c>
      <c r="H12" s="8">
        <f>(1-'[1]pct_blk_canopy'!H12)*'[1]tr_cld_topo_sloped'!H12</f>
        <v>2.6128826016038387</v>
      </c>
      <c r="I12" s="8">
        <f>(1-'[1]pct_blk_canopy'!I12)*'[1]tr_cld_topo_sloped'!I12</f>
        <v>2.8605261396273223</v>
      </c>
      <c r="J12" s="8">
        <f>(1-'[1]pct_blk_canopy'!J12)*'[1]tr_cld_topo_sloped'!J12</f>
        <v>1.2799720400605934</v>
      </c>
      <c r="K12" s="8">
        <f>(1-'[1]pct_blk_canopy'!K12)*'[1]tr_cld_topo_sloped'!K12</f>
        <v>0.6970805419545572</v>
      </c>
      <c r="L12" s="8">
        <f>(1-'[1]pct_blk_canopy'!L12)*'[1]tr_cld_topo_sloped'!L12</f>
        <v>0.4412025274964475</v>
      </c>
      <c r="M12" s="8">
        <f>(1-'[1]pct_blk_canopy'!M12)*'[1]tr_cld_topo_sloped'!M12</f>
        <v>0.377611703125197</v>
      </c>
    </row>
    <row r="13" spans="1:13" ht="11.25">
      <c r="A13" s="6" t="s">
        <v>13</v>
      </c>
      <c r="B13" s="8">
        <f>(1-'[1]pct_blk_canopy'!B13)*'[1]tr_cld_topo_sloped'!B13</f>
        <v>0.6755158098766378</v>
      </c>
      <c r="C13" s="8">
        <f>(1-'[1]pct_blk_canopy'!C13)*'[1]tr_cld_topo_sloped'!C13</f>
        <v>1.0703403090756147</v>
      </c>
      <c r="D13" s="8">
        <f>(1-'[1]pct_blk_canopy'!D13)*'[1]tr_cld_topo_sloped'!D13</f>
        <v>1.5167271649373968</v>
      </c>
      <c r="E13" s="8">
        <f>(1-'[1]pct_blk_canopy'!E13)*'[1]tr_cld_topo_sloped'!E13</f>
        <v>1.97096764179028</v>
      </c>
      <c r="F13" s="8">
        <f>(1-'[1]pct_blk_canopy'!F13)*'[1]tr_cld_topo_sloped'!F13</f>
        <v>2.7260533917884424</v>
      </c>
      <c r="G13" s="8">
        <f>(1-'[1]pct_blk_canopy'!G13)*'[1]tr_cld_topo_sloped'!G13</f>
        <v>3.6274061996866216</v>
      </c>
      <c r="H13" s="8">
        <f>(1-'[1]pct_blk_canopy'!H13)*'[1]tr_cld_topo_sloped'!H13</f>
        <v>4.007409582916498</v>
      </c>
      <c r="I13" s="8">
        <f>(1-'[1]pct_blk_canopy'!I13)*'[1]tr_cld_topo_sloped'!I13</f>
        <v>2.5858735355840547</v>
      </c>
      <c r="J13" s="8">
        <f>(1-'[1]pct_blk_canopy'!J13)*'[1]tr_cld_topo_sloped'!J13</f>
        <v>2.0038411350716343</v>
      </c>
      <c r="K13" s="8">
        <f>(1-'[1]pct_blk_canopy'!K13)*'[1]tr_cld_topo_sloped'!K13</f>
        <v>1.4006418543855998</v>
      </c>
      <c r="L13" s="8">
        <f>(1-'[1]pct_blk_canopy'!L13)*'[1]tr_cld_topo_sloped'!L13</f>
        <v>0.7186059322044844</v>
      </c>
      <c r="M13" s="8">
        <f>(1-'[1]pct_blk_canopy'!M13)*'[1]tr_cld_topo_sloped'!M13</f>
        <v>0.6291185426288484</v>
      </c>
    </row>
    <row r="14" spans="1:13" ht="11.25">
      <c r="A14" s="6" t="s">
        <v>14</v>
      </c>
      <c r="B14" s="8">
        <f>(1-'[1]pct_blk_canopy'!B14)*'[1]tr_cld_topo_sloped'!B14</f>
        <v>0.6520358534888017</v>
      </c>
      <c r="C14" s="8">
        <f>(1-'[1]pct_blk_canopy'!C14)*'[1]tr_cld_topo_sloped'!C14</f>
        <v>0.6980071645087897</v>
      </c>
      <c r="D14" s="8">
        <f>(1-'[1]pct_blk_canopy'!D14)*'[1]tr_cld_topo_sloped'!D14</f>
        <v>0.9699565642787914</v>
      </c>
      <c r="E14" s="8">
        <f>(1-'[1]pct_blk_canopy'!E14)*'[1]tr_cld_topo_sloped'!E14</f>
        <v>1.8861299637574716</v>
      </c>
      <c r="F14" s="8">
        <f>(1-'[1]pct_blk_canopy'!F14)*'[1]tr_cld_topo_sloped'!F14</f>
        <v>2.6563618860802705</v>
      </c>
      <c r="G14" s="8">
        <f>(1-'[1]pct_blk_canopy'!G14)*'[1]tr_cld_topo_sloped'!G14</f>
        <v>2.6066600336271226</v>
      </c>
      <c r="H14" s="8">
        <f>(1-'[1]pct_blk_canopy'!H14)*'[1]tr_cld_topo_sloped'!H14</f>
        <v>2.785950499378413</v>
      </c>
      <c r="I14" s="8">
        <f>(1-'[1]pct_blk_canopy'!I14)*'[1]tr_cld_topo_sloped'!I14</f>
        <v>3.019756785522103</v>
      </c>
      <c r="J14" s="8">
        <f>(1-'[1]pct_blk_canopy'!J14)*'[1]tr_cld_topo_sloped'!J14</f>
        <v>1.8822719391675655</v>
      </c>
      <c r="K14" s="8">
        <f>(1-'[1]pct_blk_canopy'!K14)*'[1]tr_cld_topo_sloped'!K14</f>
        <v>0.8642953482204845</v>
      </c>
      <c r="L14" s="8">
        <f>(1-'[1]pct_blk_canopy'!L14)*'[1]tr_cld_topo_sloped'!L14</f>
        <v>0.610231286656716</v>
      </c>
      <c r="M14" s="8">
        <f>(1-'[1]pct_blk_canopy'!M14)*'[1]tr_cld_topo_sloped'!M14</f>
        <v>0.7334869369313871</v>
      </c>
    </row>
    <row r="15" spans="1:13" ht="11.25">
      <c r="A15" s="6" t="s">
        <v>15</v>
      </c>
      <c r="B15" s="8">
        <f>(1-'[1]pct_blk_canopy'!B15)*'[1]tr_cld_topo_sloped'!B15</f>
        <v>0.7076192580535474</v>
      </c>
      <c r="C15" s="8">
        <f>(1-'[1]pct_blk_canopy'!C15)*'[1]tr_cld_topo_sloped'!C15</f>
        <v>0.8612456212410223</v>
      </c>
      <c r="D15" s="8">
        <f>(1-'[1]pct_blk_canopy'!D15)*'[1]tr_cld_topo_sloped'!D15</f>
        <v>1.1258935260546006</v>
      </c>
      <c r="E15" s="8">
        <f>(1-'[1]pct_blk_canopy'!E15)*'[1]tr_cld_topo_sloped'!E15</f>
        <v>1.7102327363821868</v>
      </c>
      <c r="F15" s="8">
        <f>(1-'[1]pct_blk_canopy'!F15)*'[1]tr_cld_topo_sloped'!F15</f>
        <v>2.386631772408478</v>
      </c>
      <c r="G15" s="8">
        <f>(1-'[1]pct_blk_canopy'!G15)*'[1]tr_cld_topo_sloped'!G15</f>
        <v>2.324309486598668</v>
      </c>
      <c r="H15" s="8">
        <f>(1-'[1]pct_blk_canopy'!H15)*'[1]tr_cld_topo_sloped'!H15</f>
        <v>2.305157770007505</v>
      </c>
      <c r="I15" s="8">
        <f>(1-'[1]pct_blk_canopy'!I15)*'[1]tr_cld_topo_sloped'!I15</f>
        <v>2.3085145942945187</v>
      </c>
      <c r="J15" s="8">
        <f>(1-'[1]pct_blk_canopy'!J15)*'[1]tr_cld_topo_sloped'!J15</f>
        <v>1.4633420980950618</v>
      </c>
      <c r="K15" s="8">
        <f>(1-'[1]pct_blk_canopy'!K15)*'[1]tr_cld_topo_sloped'!K15</f>
        <v>0.9919869457943982</v>
      </c>
      <c r="L15" s="8">
        <f>(1-'[1]pct_blk_canopy'!L15)*'[1]tr_cld_topo_sloped'!L15</f>
        <v>0.7786365215896836</v>
      </c>
      <c r="M15" s="8">
        <f>(1-'[1]pct_blk_canopy'!M15)*'[1]tr_cld_topo_sloped'!M15</f>
        <v>0.5709487783798394</v>
      </c>
    </row>
    <row r="16" spans="1:13" ht="11.25">
      <c r="A16" s="6" t="s">
        <v>16</v>
      </c>
      <c r="B16" s="8">
        <f>(1-'[1]pct_blk_canopy'!B16)*'[1]tr_cld_topo_sloped'!B16</f>
        <v>0.4495311839106222</v>
      </c>
      <c r="C16" s="8">
        <f>(1-'[1]pct_blk_canopy'!C16)*'[1]tr_cld_topo_sloped'!C16</f>
        <v>0.8704933641572891</v>
      </c>
      <c r="D16" s="8">
        <f>(1-'[1]pct_blk_canopy'!D16)*'[1]tr_cld_topo_sloped'!D16</f>
        <v>1.3808740875460448</v>
      </c>
      <c r="E16" s="8">
        <f>(1-'[1]pct_blk_canopy'!E16)*'[1]tr_cld_topo_sloped'!E16</f>
        <v>1.8070267252639627</v>
      </c>
      <c r="F16" s="8">
        <f>(1-'[1]pct_blk_canopy'!F16)*'[1]tr_cld_topo_sloped'!F16</f>
        <v>1.9038354297417628</v>
      </c>
      <c r="G16" s="8">
        <f>(1-'[1]pct_blk_canopy'!G16)*'[1]tr_cld_topo_sloped'!G16</f>
        <v>1.6325358990982857</v>
      </c>
      <c r="H16" s="8">
        <f>(1-'[1]pct_blk_canopy'!H16)*'[1]tr_cld_topo_sloped'!H16</f>
        <v>1.5557332809186761</v>
      </c>
      <c r="I16" s="8">
        <f>(1-'[1]pct_blk_canopy'!I16)*'[1]tr_cld_topo_sloped'!I16</f>
        <v>2.1220652597875493</v>
      </c>
      <c r="J16" s="8">
        <f>(1-'[1]pct_blk_canopy'!J16)*'[1]tr_cld_topo_sloped'!J16</f>
        <v>1.9330034363510402</v>
      </c>
      <c r="K16" s="8">
        <f>(1-'[1]pct_blk_canopy'!K16)*'[1]tr_cld_topo_sloped'!K16</f>
        <v>1.1986125568727786</v>
      </c>
      <c r="L16" s="8">
        <f>(1-'[1]pct_blk_canopy'!L16)*'[1]tr_cld_topo_sloped'!L16</f>
        <v>0.6238692758908225</v>
      </c>
      <c r="M16" s="8">
        <f>(1-'[1]pct_blk_canopy'!M16)*'[1]tr_cld_topo_sloped'!M16</f>
        <v>0.4980711905179782</v>
      </c>
    </row>
    <row r="17" spans="1:13" ht="11.25">
      <c r="A17" s="6" t="s">
        <v>17</v>
      </c>
      <c r="B17" s="8">
        <f>(1-'[1]pct_blk_canopy'!B17)*'[1]tr_cld_topo_sloped'!B17</f>
        <v>0.7610341869632327</v>
      </c>
      <c r="C17" s="8">
        <f>(1-'[1]pct_blk_canopy'!C17)*'[1]tr_cld_topo_sloped'!C17</f>
        <v>1.2747885882156917</v>
      </c>
      <c r="D17" s="8">
        <f>(1-'[1]pct_blk_canopy'!D17)*'[1]tr_cld_topo_sloped'!D17</f>
        <v>1.830631735646058</v>
      </c>
      <c r="E17" s="8">
        <f>(1-'[1]pct_blk_canopy'!E17)*'[1]tr_cld_topo_sloped'!E17</f>
        <v>2.704346150582086</v>
      </c>
      <c r="F17" s="8">
        <f>(1-'[1]pct_blk_canopy'!F17)*'[1]tr_cld_topo_sloped'!F17</f>
        <v>3.6349502520428905</v>
      </c>
      <c r="G17" s="8">
        <f>(1-'[1]pct_blk_canopy'!G17)*'[1]tr_cld_topo_sloped'!G17</f>
        <v>4.2871977750294965</v>
      </c>
      <c r="H17" s="8">
        <f>(1-'[1]pct_blk_canopy'!H17)*'[1]tr_cld_topo_sloped'!H17</f>
        <v>4.4244313074913935</v>
      </c>
      <c r="I17" s="8">
        <f>(1-'[1]pct_blk_canopy'!I17)*'[1]tr_cld_topo_sloped'!I17</f>
        <v>4.004150621457969</v>
      </c>
      <c r="J17" s="8">
        <f>(1-'[1]pct_blk_canopy'!J17)*'[1]tr_cld_topo_sloped'!J17</f>
        <v>2.7368942874650286</v>
      </c>
      <c r="K17" s="8">
        <f>(1-'[1]pct_blk_canopy'!K17)*'[1]tr_cld_topo_sloped'!K17</f>
        <v>1.507815401350012</v>
      </c>
      <c r="L17" s="8">
        <f>(1-'[1]pct_blk_canopy'!L17)*'[1]tr_cld_topo_sloped'!L17</f>
        <v>0.9000771991855944</v>
      </c>
      <c r="M17" s="8">
        <f>(1-'[1]pct_blk_canopy'!M17)*'[1]tr_cld_topo_sloped'!M17</f>
        <v>0.6883193966020296</v>
      </c>
    </row>
    <row r="18" spans="1:13" ht="11.25">
      <c r="A18" s="6" t="s">
        <v>18</v>
      </c>
      <c r="B18" s="8">
        <f>(1-'[1]pct_blk_canopy'!B18)*'[1]tr_cld_topo_sloped'!B18</f>
        <v>0.5347616794481732</v>
      </c>
      <c r="C18" s="8">
        <f>(1-'[1]pct_blk_canopy'!C18)*'[1]tr_cld_topo_sloped'!C18</f>
        <v>0.9732067646330753</v>
      </c>
      <c r="D18" s="8">
        <f>(1-'[1]pct_blk_canopy'!D18)*'[1]tr_cld_topo_sloped'!D18</f>
        <v>1.2496463315678021</v>
      </c>
      <c r="E18" s="8">
        <f>(1-'[1]pct_blk_canopy'!E18)*'[1]tr_cld_topo_sloped'!E18</f>
        <v>1.5631196147297788</v>
      </c>
      <c r="F18" s="8">
        <f>(1-'[1]pct_blk_canopy'!F18)*'[1]tr_cld_topo_sloped'!F18</f>
        <v>2.275857425423737</v>
      </c>
      <c r="G18" s="8">
        <f>(1-'[1]pct_blk_canopy'!G18)*'[1]tr_cld_topo_sloped'!G18</f>
        <v>2.4410172529987104</v>
      </c>
      <c r="H18" s="8">
        <f>(1-'[1]pct_blk_canopy'!H18)*'[1]tr_cld_topo_sloped'!H18</f>
        <v>2.447615420906522</v>
      </c>
      <c r="I18" s="8">
        <f>(1-'[1]pct_blk_canopy'!I18)*'[1]tr_cld_topo_sloped'!I18</f>
        <v>2.134446366016691</v>
      </c>
      <c r="J18" s="8">
        <f>(1-'[1]pct_blk_canopy'!J18)*'[1]tr_cld_topo_sloped'!J18</f>
        <v>1.3516651764615444</v>
      </c>
      <c r="K18" s="8">
        <f>(1-'[1]pct_blk_canopy'!K18)*'[1]tr_cld_topo_sloped'!K18</f>
        <v>1.0905204631027228</v>
      </c>
      <c r="L18" s="8">
        <f>(1-'[1]pct_blk_canopy'!L18)*'[1]tr_cld_topo_sloped'!L18</f>
        <v>0.6805677706387853</v>
      </c>
      <c r="M18" s="8">
        <f>(1-'[1]pct_blk_canopy'!M18)*'[1]tr_cld_topo_sloped'!M18</f>
        <v>0.4736820876356594</v>
      </c>
    </row>
    <row r="19" spans="1:13" ht="11.25">
      <c r="A19" s="6" t="s">
        <v>19</v>
      </c>
      <c r="B19" s="8">
        <f>(1-'[1]pct_blk_canopy'!B19)*'[1]tr_cld_topo_sloped'!B19</f>
        <v>0.7808007953935223</v>
      </c>
      <c r="C19" s="8">
        <f>(1-'[1]pct_blk_canopy'!C19)*'[1]tr_cld_topo_sloped'!C19</f>
        <v>1.1010823517173662</v>
      </c>
      <c r="D19" s="8">
        <f>(1-'[1]pct_blk_canopy'!D19)*'[1]tr_cld_topo_sloped'!D19</f>
        <v>1.8498865107631017</v>
      </c>
      <c r="E19" s="8">
        <f>(1-'[1]pct_blk_canopy'!E19)*'[1]tr_cld_topo_sloped'!E19</f>
        <v>2.646589050597919</v>
      </c>
      <c r="F19" s="8">
        <f>(1-'[1]pct_blk_canopy'!F19)*'[1]tr_cld_topo_sloped'!F19</f>
        <v>2.5218574257250754</v>
      </c>
      <c r="G19" s="8">
        <f>(1-'[1]pct_blk_canopy'!G19)*'[1]tr_cld_topo_sloped'!G19</f>
        <v>2.672412165871688</v>
      </c>
      <c r="H19" s="8">
        <f>(1-'[1]pct_blk_canopy'!H19)*'[1]tr_cld_topo_sloped'!H19</f>
        <v>2.4638376102006156</v>
      </c>
      <c r="I19" s="8">
        <f>(1-'[1]pct_blk_canopy'!I19)*'[1]tr_cld_topo_sloped'!I19</f>
        <v>2.8978377880760853</v>
      </c>
      <c r="J19" s="8">
        <f>(1-'[1]pct_blk_canopy'!J19)*'[1]tr_cld_topo_sloped'!J19</f>
        <v>2.965539568248338</v>
      </c>
      <c r="K19" s="8">
        <f>(1-'[1]pct_blk_canopy'!K19)*'[1]tr_cld_topo_sloped'!K19</f>
        <v>1.751286135949925</v>
      </c>
      <c r="L19" s="8">
        <f>(1-'[1]pct_blk_canopy'!L19)*'[1]tr_cld_topo_sloped'!L19</f>
        <v>0.9584534023150287</v>
      </c>
      <c r="M19" s="8">
        <f>(1-'[1]pct_blk_canopy'!M19)*'[1]tr_cld_topo_sloped'!M19</f>
        <v>0.7246448521057465</v>
      </c>
    </row>
    <row r="20" spans="1:13" ht="11.25">
      <c r="A20" s="6" t="s">
        <v>20</v>
      </c>
      <c r="B20" s="8">
        <f>(1-'[1]pct_blk_canopy'!B20)*'[1]tr_cld_topo_sloped'!B20</f>
        <v>0.6067732971400419</v>
      </c>
      <c r="C20" s="8">
        <f>(1-'[1]pct_blk_canopy'!C20)*'[1]tr_cld_topo_sloped'!C20</f>
        <v>0.8855890237577598</v>
      </c>
      <c r="D20" s="8">
        <f>(1-'[1]pct_blk_canopy'!D20)*'[1]tr_cld_topo_sloped'!D20</f>
        <v>1.404981627766628</v>
      </c>
      <c r="E20" s="8">
        <f>(1-'[1]pct_blk_canopy'!E20)*'[1]tr_cld_topo_sloped'!E20</f>
        <v>2.2069607114110057</v>
      </c>
      <c r="F20" s="8">
        <f>(1-'[1]pct_blk_canopy'!F20)*'[1]tr_cld_topo_sloped'!F20</f>
        <v>2.8893015885103788</v>
      </c>
      <c r="G20" s="8">
        <f>(1-'[1]pct_blk_canopy'!G20)*'[1]tr_cld_topo_sloped'!G20</f>
        <v>3.199003054602122</v>
      </c>
      <c r="H20" s="8">
        <f>(1-'[1]pct_blk_canopy'!H20)*'[1]tr_cld_topo_sloped'!H20</f>
        <v>3.256012373851525</v>
      </c>
      <c r="I20" s="8">
        <f>(1-'[1]pct_blk_canopy'!I20)*'[1]tr_cld_topo_sloped'!I20</f>
        <v>3.0315494814248116</v>
      </c>
      <c r="J20" s="8">
        <f>(1-'[1]pct_blk_canopy'!J20)*'[1]tr_cld_topo_sloped'!J20</f>
        <v>2.1024520158427586</v>
      </c>
      <c r="K20" s="8">
        <f>(1-'[1]pct_blk_canopy'!K20)*'[1]tr_cld_topo_sloped'!K20</f>
        <v>1.0944279126242518</v>
      </c>
      <c r="L20" s="8">
        <f>(1-'[1]pct_blk_canopy'!L20)*'[1]tr_cld_topo_sloped'!L20</f>
        <v>0.6577181520564216</v>
      </c>
      <c r="M20" s="8">
        <f>(1-'[1]pct_blk_canopy'!M20)*'[1]tr_cld_topo_sloped'!M20</f>
        <v>0.5839872319063378</v>
      </c>
    </row>
    <row r="21" spans="1:13" ht="11.25">
      <c r="A21" s="6" t="s">
        <v>21</v>
      </c>
      <c r="B21" s="8">
        <f>(1-'[1]pct_blk_canopy'!B21)*'[1]tr_cld_topo_sloped'!B21</f>
        <v>0.42685863248041384</v>
      </c>
      <c r="C21" s="8">
        <f>(1-'[1]pct_blk_canopy'!C21)*'[1]tr_cld_topo_sloped'!C21</f>
        <v>0.7926456571927128</v>
      </c>
      <c r="D21" s="8">
        <f>(1-'[1]pct_blk_canopy'!D21)*'[1]tr_cld_topo_sloped'!D21</f>
        <v>1.5538203681517413</v>
      </c>
      <c r="E21" s="8">
        <f>(1-'[1]pct_blk_canopy'!E21)*'[1]tr_cld_topo_sloped'!E21</f>
        <v>2.8468755764403575</v>
      </c>
      <c r="F21" s="8">
        <f>(1-'[1]pct_blk_canopy'!F21)*'[1]tr_cld_topo_sloped'!F21</f>
        <v>3.174434336080539</v>
      </c>
      <c r="G21" s="8">
        <f>(1-'[1]pct_blk_canopy'!G21)*'[1]tr_cld_topo_sloped'!G21</f>
        <v>3.377062074293345</v>
      </c>
      <c r="H21" s="8">
        <f>(1-'[1]pct_blk_canopy'!H21)*'[1]tr_cld_topo_sloped'!H21</f>
        <v>3.6818521039453795</v>
      </c>
      <c r="I21" s="8">
        <f>(1-'[1]pct_blk_canopy'!I21)*'[1]tr_cld_topo_sloped'!I21</f>
        <v>3.9979064663401256</v>
      </c>
      <c r="J21" s="8">
        <f>(1-'[1]pct_blk_canopy'!J21)*'[1]tr_cld_topo_sloped'!J21</f>
        <v>3.4161411484935638</v>
      </c>
      <c r="K21" s="8">
        <f>(1-'[1]pct_blk_canopy'!K21)*'[1]tr_cld_topo_sloped'!K21</f>
        <v>1.4127615812361873</v>
      </c>
      <c r="L21" s="8">
        <f>(1-'[1]pct_blk_canopy'!L21)*'[1]tr_cld_topo_sloped'!L21</f>
        <v>0.5367692293175397</v>
      </c>
      <c r="M21" s="8">
        <f>(1-'[1]pct_blk_canopy'!M21)*'[1]tr_cld_topo_sloped'!M21</f>
        <v>0.41262793085228333</v>
      </c>
    </row>
    <row r="22" spans="1:13" ht="11.25">
      <c r="A22" s="6" t="s">
        <v>22</v>
      </c>
      <c r="B22" s="8">
        <f>(1-'[1]pct_blk_canopy'!B22)*'[1]tr_cld_topo_sloped'!B22</f>
        <v>0.5776352499104667</v>
      </c>
      <c r="C22" s="8">
        <f>(1-'[1]pct_blk_canopy'!C22)*'[1]tr_cld_topo_sloped'!C22</f>
        <v>1.1170696404989808</v>
      </c>
      <c r="D22" s="8">
        <f>(1-'[1]pct_blk_canopy'!D22)*'[1]tr_cld_topo_sloped'!D22</f>
        <v>2.1608247025301175</v>
      </c>
      <c r="E22" s="8">
        <f>(1-'[1]pct_blk_canopy'!E22)*'[1]tr_cld_topo_sloped'!E22</f>
        <v>2.714238860172455</v>
      </c>
      <c r="F22" s="8">
        <f>(1-'[1]pct_blk_canopy'!F22)*'[1]tr_cld_topo_sloped'!F22</f>
        <v>3.1276063772779064</v>
      </c>
      <c r="G22" s="8">
        <f>(1-'[1]pct_blk_canopy'!G22)*'[1]tr_cld_topo_sloped'!G22</f>
        <v>3.2782797057069173</v>
      </c>
      <c r="H22" s="8">
        <f>(1-'[1]pct_blk_canopy'!H22)*'[1]tr_cld_topo_sloped'!H22</f>
        <v>3.499107075719342</v>
      </c>
      <c r="I22" s="8">
        <f>(1-'[1]pct_blk_canopy'!I22)*'[1]tr_cld_topo_sloped'!I22</f>
        <v>3.71198446733114</v>
      </c>
      <c r="J22" s="8">
        <f>(1-'[1]pct_blk_canopy'!J22)*'[1]tr_cld_topo_sloped'!J22</f>
        <v>3.0735086931777253</v>
      </c>
      <c r="K22" s="8">
        <f>(1-'[1]pct_blk_canopy'!K22)*'[1]tr_cld_topo_sloped'!K22</f>
        <v>1.9356944381771777</v>
      </c>
      <c r="L22" s="8">
        <f>(1-'[1]pct_blk_canopy'!L22)*'[1]tr_cld_topo_sloped'!L22</f>
        <v>0.7825124319700089</v>
      </c>
      <c r="M22" s="8">
        <f>(1-'[1]pct_blk_canopy'!M22)*'[1]tr_cld_topo_sloped'!M22</f>
        <v>0.5294868495772057</v>
      </c>
    </row>
    <row r="23" spans="1:13" ht="11.25">
      <c r="A23" s="6" t="s">
        <v>23</v>
      </c>
      <c r="B23" s="8">
        <f>(1-'[1]pct_blk_canopy'!B23)*'[1]tr_cld_topo_sloped'!B23</f>
        <v>0.6060384178206705</v>
      </c>
      <c r="C23" s="8">
        <f>(1-'[1]pct_blk_canopy'!C23)*'[1]tr_cld_topo_sloped'!C23</f>
        <v>1.2331285573835893</v>
      </c>
      <c r="D23" s="8">
        <f>(1-'[1]pct_blk_canopy'!D23)*'[1]tr_cld_topo_sloped'!D23</f>
        <v>2.554093004627213</v>
      </c>
      <c r="E23" s="8">
        <f>(1-'[1]pct_blk_canopy'!E23)*'[1]tr_cld_topo_sloped'!E23</f>
        <v>3.8974442344312648</v>
      </c>
      <c r="F23" s="8">
        <f>(1-'[1]pct_blk_canopy'!F23)*'[1]tr_cld_topo_sloped'!F23</f>
        <v>3.747477119359176</v>
      </c>
      <c r="G23" s="8">
        <f>(1-'[1]pct_blk_canopy'!G23)*'[1]tr_cld_topo_sloped'!G23</f>
        <v>3.4962860796658357</v>
      </c>
      <c r="H23" s="8">
        <f>(1-'[1]pct_blk_canopy'!H23)*'[1]tr_cld_topo_sloped'!H23</f>
        <v>3.75814751842604</v>
      </c>
      <c r="I23" s="8">
        <f>(1-'[1]pct_blk_canopy'!I23)*'[1]tr_cld_topo_sloped'!I23</f>
        <v>4.37678767850233</v>
      </c>
      <c r="J23" s="8">
        <f>(1-'[1]pct_blk_canopy'!J23)*'[1]tr_cld_topo_sloped'!J23</f>
        <v>4.445877180133527</v>
      </c>
      <c r="K23" s="8">
        <f>(1-'[1]pct_blk_canopy'!K23)*'[1]tr_cld_topo_sloped'!K23</f>
        <v>2.3115647453025945</v>
      </c>
      <c r="L23" s="8">
        <f>(1-'[1]pct_blk_canopy'!L23)*'[1]tr_cld_topo_sloped'!L23</f>
        <v>0.8394436059097307</v>
      </c>
      <c r="M23" s="8">
        <f>(1-'[1]pct_blk_canopy'!M23)*'[1]tr_cld_topo_sloped'!M23</f>
        <v>0.6011889048440139</v>
      </c>
    </row>
    <row r="24" spans="1:13" ht="11.25">
      <c r="A24" s="6" t="s">
        <v>24</v>
      </c>
      <c r="B24" s="8">
        <f>(1-'[1]pct_blk_canopy'!B24)*'[1]tr_cld_topo_sloped'!B24</f>
        <v>1.584600474327057</v>
      </c>
      <c r="C24" s="8">
        <f>(1-'[1]pct_blk_canopy'!C24)*'[1]tr_cld_topo_sloped'!C24</f>
        <v>3.135559038592776</v>
      </c>
      <c r="D24" s="8">
        <f>(1-'[1]pct_blk_canopy'!D24)*'[1]tr_cld_topo_sloped'!D24</f>
        <v>6.02620280341794</v>
      </c>
      <c r="E24" s="8">
        <f>(1-'[1]pct_blk_canopy'!E24)*'[1]tr_cld_topo_sloped'!E24</f>
        <v>9.049431431723288</v>
      </c>
      <c r="F24" s="8">
        <f>(1-'[1]pct_blk_canopy'!F24)*'[1]tr_cld_topo_sloped'!F24</f>
        <v>9.106628676449482</v>
      </c>
      <c r="G24" s="8">
        <f>(1-'[1]pct_blk_canopy'!G24)*'[1]tr_cld_topo_sloped'!G24</f>
        <v>8.929694310386653</v>
      </c>
      <c r="H24" s="8">
        <f>(1-'[1]pct_blk_canopy'!H24)*'[1]tr_cld_topo_sloped'!H24</f>
        <v>9.698990637569679</v>
      </c>
      <c r="I24" s="8">
        <f>(1-'[1]pct_blk_canopy'!I24)*'[1]tr_cld_topo_sloped'!I24</f>
        <v>11.531773659822827</v>
      </c>
      <c r="J24" s="8">
        <f>(1-'[1]pct_blk_canopy'!J24)*'[1]tr_cld_topo_sloped'!J24</f>
        <v>10.7424875211244</v>
      </c>
      <c r="K24" s="8">
        <f>(1-'[1]pct_blk_canopy'!K24)*'[1]tr_cld_topo_sloped'!K24</f>
        <v>5.452140343371503</v>
      </c>
      <c r="L24" s="8">
        <f>(1-'[1]pct_blk_canopy'!L24)*'[1]tr_cld_topo_sloped'!L24</f>
        <v>2.090829196648464</v>
      </c>
      <c r="M24" s="8">
        <f>(1-'[1]pct_blk_canopy'!M24)*'[1]tr_cld_topo_sloped'!M24</f>
        <v>1.4239253299866366</v>
      </c>
    </row>
    <row r="25" spans="1:13" ht="11.25">
      <c r="A25" s="6" t="s">
        <v>25</v>
      </c>
      <c r="B25" s="8">
        <f>(1-'[1]pct_blk_canopy'!B25)*'[1]tr_cld_topo_sloped'!B25</f>
        <v>0.5888502302880552</v>
      </c>
      <c r="C25" s="8">
        <f>(1-'[1]pct_blk_canopy'!C25)*'[1]tr_cld_topo_sloped'!C25</f>
        <v>0.9422138196447535</v>
      </c>
      <c r="D25" s="8">
        <f>(1-'[1]pct_blk_canopy'!D25)*'[1]tr_cld_topo_sloped'!D25</f>
        <v>1.581338946955505</v>
      </c>
      <c r="E25" s="8">
        <f>(1-'[1]pct_blk_canopy'!E25)*'[1]tr_cld_topo_sloped'!E25</f>
        <v>3.022177125068902</v>
      </c>
      <c r="F25" s="8">
        <f>(1-'[1]pct_blk_canopy'!F25)*'[1]tr_cld_topo_sloped'!F25</f>
        <v>3.279879421533958</v>
      </c>
      <c r="G25" s="8">
        <f>(1-'[1]pct_blk_canopy'!G25)*'[1]tr_cld_topo_sloped'!G25</f>
        <v>3.8779861042737473</v>
      </c>
      <c r="H25" s="8">
        <f>(1-'[1]pct_blk_canopy'!H25)*'[1]tr_cld_topo_sloped'!H25</f>
        <v>4.091970473867731</v>
      </c>
      <c r="I25" s="8">
        <f>(1-'[1]pct_blk_canopy'!I25)*'[1]tr_cld_topo_sloped'!I25</f>
        <v>3.4896883872705993</v>
      </c>
      <c r="J25" s="8">
        <f>(1-'[1]pct_blk_canopy'!J25)*'[1]tr_cld_topo_sloped'!J25</f>
        <v>2.825836144586268</v>
      </c>
      <c r="K25" s="8">
        <f>(1-'[1]pct_blk_canopy'!K25)*'[1]tr_cld_topo_sloped'!K25</f>
        <v>1.2657186129560605</v>
      </c>
      <c r="L25" s="8">
        <f>(1-'[1]pct_blk_canopy'!L25)*'[1]tr_cld_topo_sloped'!L25</f>
        <v>0.7347161172931207</v>
      </c>
      <c r="M25" s="8">
        <f>(1-'[1]pct_blk_canopy'!M25)*'[1]tr_cld_topo_sloped'!M25</f>
        <v>0.5012071262949461</v>
      </c>
    </row>
    <row r="26" spans="1:13" ht="11.25">
      <c r="A26" s="6" t="s">
        <v>26</v>
      </c>
      <c r="B26" s="8">
        <f>(1-'[1]pct_blk_canopy'!B26)*'[1]tr_cld_topo_sloped'!B26</f>
        <v>0.9191226365470545</v>
      </c>
      <c r="C26" s="8">
        <f>(1-'[1]pct_blk_canopy'!C26)*'[1]tr_cld_topo_sloped'!C26</f>
        <v>1.512347369237587</v>
      </c>
      <c r="D26" s="8">
        <f>(1-'[1]pct_blk_canopy'!D26)*'[1]tr_cld_topo_sloped'!D26</f>
        <v>2.1505897217343257</v>
      </c>
      <c r="E26" s="8">
        <f>(1-'[1]pct_blk_canopy'!E26)*'[1]tr_cld_topo_sloped'!E26</f>
        <v>2.7544914082215928</v>
      </c>
      <c r="F26" s="8">
        <f>(1-'[1]pct_blk_canopy'!F26)*'[1]tr_cld_topo_sloped'!F26</f>
        <v>3.4179472543326854</v>
      </c>
      <c r="G26" s="8">
        <f>(1-'[1]pct_blk_canopy'!G26)*'[1]tr_cld_topo_sloped'!G26</f>
        <v>4.833003647377269</v>
      </c>
      <c r="H26" s="8">
        <f>(1-'[1]pct_blk_canopy'!H26)*'[1]tr_cld_topo_sloped'!H26</f>
        <v>4.881270234534404</v>
      </c>
      <c r="I26" s="8">
        <f>(1-'[1]pct_blk_canopy'!I26)*'[1]tr_cld_topo_sloped'!I26</f>
        <v>3.712107602951208</v>
      </c>
      <c r="J26" s="8">
        <f>(1-'[1]pct_blk_canopy'!J26)*'[1]tr_cld_topo_sloped'!J26</f>
        <v>2.896938317557039</v>
      </c>
      <c r="K26" s="8">
        <f>(1-'[1]pct_blk_canopy'!K26)*'[1]tr_cld_topo_sloped'!K26</f>
        <v>1.8388353954537808</v>
      </c>
      <c r="L26" s="8">
        <f>(1-'[1]pct_blk_canopy'!L26)*'[1]tr_cld_topo_sloped'!L26</f>
        <v>1.1056347417125798</v>
      </c>
      <c r="M26" s="8">
        <f>(1-'[1]pct_blk_canopy'!M26)*'[1]tr_cld_topo_sloped'!M26</f>
        <v>0.8497470297598329</v>
      </c>
    </row>
    <row r="27" spans="1:13" ht="11.25">
      <c r="A27" s="6" t="s">
        <v>27</v>
      </c>
      <c r="B27" s="8">
        <f>(1-'[1]pct_blk_canopy'!B27)*'[1]tr_cld_topo_sloped'!B27</f>
        <v>1.682540544435606</v>
      </c>
      <c r="C27" s="8">
        <f>(1-'[1]pct_blk_canopy'!C27)*'[1]tr_cld_topo_sloped'!C27</f>
        <v>2.866141106531006</v>
      </c>
      <c r="D27" s="8">
        <f>(1-'[1]pct_blk_canopy'!D27)*'[1]tr_cld_topo_sloped'!D27</f>
        <v>5.228659030396965</v>
      </c>
      <c r="E27" s="8">
        <f>(1-'[1]pct_blk_canopy'!E27)*'[1]tr_cld_topo_sloped'!E27</f>
        <v>8.492099552867181</v>
      </c>
      <c r="F27" s="8">
        <f>(1-'[1]pct_blk_canopy'!F27)*'[1]tr_cld_topo_sloped'!F27</f>
        <v>10.410431188914483</v>
      </c>
      <c r="G27" s="8">
        <f>(1-'[1]pct_blk_canopy'!G27)*'[1]tr_cld_topo_sloped'!G27</f>
        <v>12.786931627217154</v>
      </c>
      <c r="H27" s="8">
        <f>(1-'[1]pct_blk_canopy'!H27)*'[1]tr_cld_topo_sloped'!H27</f>
        <v>13.620884944819593</v>
      </c>
      <c r="I27" s="8">
        <f>(1-'[1]pct_blk_canopy'!I27)*'[1]tr_cld_topo_sloped'!I27</f>
        <v>11.86501025587735</v>
      </c>
      <c r="J27" s="8">
        <f>(1-'[1]pct_blk_canopy'!J27)*'[1]tr_cld_topo_sloped'!J27</f>
        <v>8.727760730121828</v>
      </c>
      <c r="K27" s="8">
        <f>(1-'[1]pct_blk_canopy'!K27)*'[1]tr_cld_topo_sloped'!K27</f>
        <v>4.382040331893345</v>
      </c>
      <c r="L27" s="8">
        <f>(1-'[1]pct_blk_canopy'!L27)*'[1]tr_cld_topo_sloped'!L27</f>
        <v>2.0005461925881938</v>
      </c>
      <c r="M27" s="8">
        <f>(1-'[1]pct_blk_canopy'!M27)*'[1]tr_cld_topo_sloped'!M27</f>
        <v>1.4296623249597453</v>
      </c>
    </row>
    <row r="28" spans="1:13" ht="11.25">
      <c r="A28" s="6" t="s">
        <v>28</v>
      </c>
      <c r="B28" s="8">
        <f>(1-'[1]pct_blk_canopy'!B28)*'[1]tr_cld_topo_sloped'!B28</f>
        <v>0.9757795324507732</v>
      </c>
      <c r="C28" s="8">
        <f>(1-'[1]pct_blk_canopy'!C28)*'[1]tr_cld_topo_sloped'!C28</f>
        <v>1.654125889361568</v>
      </c>
      <c r="D28" s="8">
        <f>(1-'[1]pct_blk_canopy'!D28)*'[1]tr_cld_topo_sloped'!D28</f>
        <v>2.140276254371499</v>
      </c>
      <c r="E28" s="8">
        <f>(1-'[1]pct_blk_canopy'!E28)*'[1]tr_cld_topo_sloped'!E28</f>
        <v>3.0892983677636074</v>
      </c>
      <c r="F28" s="8">
        <f>(1-'[1]pct_blk_canopy'!F28)*'[1]tr_cld_topo_sloped'!F28</f>
        <v>4.298159363871317</v>
      </c>
      <c r="G28" s="8">
        <f>(1-'[1]pct_blk_canopy'!G28)*'[1]tr_cld_topo_sloped'!G28</f>
        <v>6.174943655415119</v>
      </c>
      <c r="H28" s="8">
        <f>(1-'[1]pct_blk_canopy'!H28)*'[1]tr_cld_topo_sloped'!H28</f>
        <v>6.386132228764934</v>
      </c>
      <c r="I28" s="8">
        <f>(1-'[1]pct_blk_canopy'!I28)*'[1]tr_cld_topo_sloped'!I28</f>
        <v>4.315896259439042</v>
      </c>
      <c r="J28" s="8">
        <f>(1-'[1]pct_blk_canopy'!J28)*'[1]tr_cld_topo_sloped'!J28</f>
        <v>2.933665283778781</v>
      </c>
      <c r="K28" s="8">
        <f>(1-'[1]pct_blk_canopy'!K28)*'[1]tr_cld_topo_sloped'!K28</f>
        <v>1.950612752919604</v>
      </c>
      <c r="L28" s="8">
        <f>(1-'[1]pct_blk_canopy'!L28)*'[1]tr_cld_topo_sloped'!L28</f>
        <v>1.2089983603861596</v>
      </c>
      <c r="M28" s="8">
        <f>(1-'[1]pct_blk_canopy'!M28)*'[1]tr_cld_topo_sloped'!M28</f>
        <v>0.8899629054553015</v>
      </c>
    </row>
    <row r="29" spans="1:13" ht="11.25">
      <c r="A29" s="6" t="s">
        <v>29</v>
      </c>
      <c r="B29" s="8">
        <f>(1-'[1]pct_blk_canopy'!B29)*'[1]tr_cld_topo_sloped'!B29</f>
        <v>0.6130551423287273</v>
      </c>
      <c r="C29" s="8">
        <f>(1-'[1]pct_blk_canopy'!C29)*'[1]tr_cld_topo_sloped'!C29</f>
        <v>0.814846888389649</v>
      </c>
      <c r="D29" s="8">
        <f>(1-'[1]pct_blk_canopy'!D29)*'[1]tr_cld_topo_sloped'!D29</f>
        <v>1.1739349064660207</v>
      </c>
      <c r="E29" s="8">
        <f>(1-'[1]pct_blk_canopy'!E29)*'[1]tr_cld_topo_sloped'!E29</f>
        <v>1.779830301443922</v>
      </c>
      <c r="F29" s="8">
        <f>(1-'[1]pct_blk_canopy'!F29)*'[1]tr_cld_topo_sloped'!F29</f>
        <v>2.9505341272452412</v>
      </c>
      <c r="G29" s="8">
        <f>(1-'[1]pct_blk_canopy'!G29)*'[1]tr_cld_topo_sloped'!G29</f>
        <v>3.9320668536525742</v>
      </c>
      <c r="H29" s="8">
        <f>(1-'[1]pct_blk_canopy'!H29)*'[1]tr_cld_topo_sloped'!H29</f>
        <v>4.190442640548553</v>
      </c>
      <c r="I29" s="8">
        <f>(1-'[1]pct_blk_canopy'!I29)*'[1]tr_cld_topo_sloped'!I29</f>
        <v>3.1273958573333194</v>
      </c>
      <c r="J29" s="8">
        <f>(1-'[1]pct_blk_canopy'!J29)*'[1]tr_cld_topo_sloped'!J29</f>
        <v>1.6445699888154648</v>
      </c>
      <c r="K29" s="8">
        <f>(1-'[1]pct_blk_canopy'!K29)*'[1]tr_cld_topo_sloped'!K29</f>
        <v>0.9688174305178338</v>
      </c>
      <c r="L29" s="8">
        <f>(1-'[1]pct_blk_canopy'!L29)*'[1]tr_cld_topo_sloped'!L29</f>
        <v>0.6634417937730134</v>
      </c>
      <c r="M29" s="8">
        <f>(1-'[1]pct_blk_canopy'!M29)*'[1]tr_cld_topo_sloped'!M29</f>
        <v>0.5369392250386994</v>
      </c>
    </row>
    <row r="30" spans="1:13" ht="11.25">
      <c r="A30" s="6" t="s">
        <v>30</v>
      </c>
      <c r="B30" s="8">
        <f>(1-'[1]pct_blk_canopy'!B30)*'[1]tr_cld_topo_sloped'!B30</f>
        <v>0.589266861408024</v>
      </c>
      <c r="C30" s="8">
        <f>(1-'[1]pct_blk_canopy'!C30)*'[1]tr_cld_topo_sloped'!C30</f>
        <v>1.063884360994958</v>
      </c>
      <c r="D30" s="8">
        <f>(1-'[1]pct_blk_canopy'!D30)*'[1]tr_cld_topo_sloped'!D30</f>
        <v>1.82708807828152</v>
      </c>
      <c r="E30" s="8">
        <f>(1-'[1]pct_blk_canopy'!E30)*'[1]tr_cld_topo_sloped'!E30</f>
        <v>2.57168149516993</v>
      </c>
      <c r="F30" s="8">
        <f>(1-'[1]pct_blk_canopy'!F30)*'[1]tr_cld_topo_sloped'!F30</f>
        <v>3.289618875838203</v>
      </c>
      <c r="G30" s="8">
        <f>(1-'[1]pct_blk_canopy'!G30)*'[1]tr_cld_topo_sloped'!G30</f>
        <v>3.1839724231057467</v>
      </c>
      <c r="H30" s="8">
        <f>(1-'[1]pct_blk_canopy'!H30)*'[1]tr_cld_topo_sloped'!H30</f>
        <v>3.269086918850995</v>
      </c>
      <c r="I30" s="8">
        <f>(1-'[1]pct_blk_canopy'!I30)*'[1]tr_cld_topo_sloped'!I30</f>
        <v>3.6875920341770376</v>
      </c>
      <c r="J30" s="8">
        <f>(1-'[1]pct_blk_canopy'!J30)*'[1]tr_cld_topo_sloped'!J30</f>
        <v>2.7478720436172925</v>
      </c>
      <c r="K30" s="8">
        <f>(1-'[1]pct_blk_canopy'!K30)*'[1]tr_cld_topo_sloped'!K30</f>
        <v>1.5231855951209445</v>
      </c>
      <c r="L30" s="8">
        <f>(1-'[1]pct_blk_canopy'!L30)*'[1]tr_cld_topo_sloped'!L30</f>
        <v>0.7283805790010728</v>
      </c>
      <c r="M30" s="8">
        <f>(1-'[1]pct_blk_canopy'!M30)*'[1]tr_cld_topo_sloped'!M30</f>
        <v>0.5252467158952001</v>
      </c>
    </row>
    <row r="31" spans="1:13" ht="11.25">
      <c r="A31" s="6" t="s">
        <v>31</v>
      </c>
      <c r="B31" s="8">
        <f>(1-'[1]pct_blk_canopy'!B31)*'[1]tr_cld_topo_sloped'!B31</f>
        <v>0.3561908473051377</v>
      </c>
      <c r="C31" s="8">
        <f>(1-'[1]pct_blk_canopy'!C31)*'[1]tr_cld_topo_sloped'!C31</f>
        <v>0.5198780270528572</v>
      </c>
      <c r="D31" s="8">
        <f>(1-'[1]pct_blk_canopy'!D31)*'[1]tr_cld_topo_sloped'!D31</f>
        <v>0.8461436714385708</v>
      </c>
      <c r="E31" s="8">
        <f>(1-'[1]pct_blk_canopy'!E31)*'[1]tr_cld_topo_sloped'!E31</f>
        <v>1.4538896314154972</v>
      </c>
      <c r="F31" s="8">
        <f>(1-'[1]pct_blk_canopy'!F31)*'[1]tr_cld_topo_sloped'!F31</f>
        <v>2.089977245095968</v>
      </c>
      <c r="G31" s="8">
        <f>(1-'[1]pct_blk_canopy'!G31)*'[1]tr_cld_topo_sloped'!G31</f>
        <v>2.7086512232020596</v>
      </c>
      <c r="H31" s="8">
        <f>(1-'[1]pct_blk_canopy'!H31)*'[1]tr_cld_topo_sloped'!H31</f>
        <v>2.8843401498140433</v>
      </c>
      <c r="I31" s="8">
        <f>(1-'[1]pct_blk_canopy'!I31)*'[1]tr_cld_topo_sloped'!I31</f>
        <v>2.3570389319204668</v>
      </c>
      <c r="J31" s="8">
        <f>(1-'[1]pct_blk_canopy'!J31)*'[1]tr_cld_topo_sloped'!J31</f>
        <v>1.4620658871605372</v>
      </c>
      <c r="K31" s="8">
        <f>(1-'[1]pct_blk_canopy'!K31)*'[1]tr_cld_topo_sloped'!K31</f>
        <v>0.7242484187007111</v>
      </c>
      <c r="L31" s="8">
        <f>(1-'[1]pct_blk_canopy'!L31)*'[1]tr_cld_topo_sloped'!L31</f>
        <v>0.3844540214164511</v>
      </c>
      <c r="M31" s="8">
        <f>(1-'[1]pct_blk_canopy'!M31)*'[1]tr_cld_topo_sloped'!M31</f>
        <v>0.28561570338045345</v>
      </c>
    </row>
    <row r="32" spans="1:13" ht="11.25">
      <c r="A32" s="6" t="s">
        <v>32</v>
      </c>
      <c r="B32" s="8">
        <f>(1-'[1]pct_blk_canopy'!B32)*'[1]tr_cld_topo_sloped'!B32</f>
        <v>0.6453919392511251</v>
      </c>
      <c r="C32" s="8">
        <f>(1-'[1]pct_blk_canopy'!C32)*'[1]tr_cld_topo_sloped'!C32</f>
        <v>0.988968465132038</v>
      </c>
      <c r="D32" s="8">
        <f>(1-'[1]pct_blk_canopy'!D32)*'[1]tr_cld_topo_sloped'!D32</f>
        <v>1.3782440562716387</v>
      </c>
      <c r="E32" s="8">
        <f>(1-'[1]pct_blk_canopy'!E32)*'[1]tr_cld_topo_sloped'!E32</f>
        <v>1.6218952368537636</v>
      </c>
      <c r="F32" s="8">
        <f>(1-'[1]pct_blk_canopy'!F32)*'[1]tr_cld_topo_sloped'!F32</f>
        <v>1.8906316972475203</v>
      </c>
      <c r="G32" s="8">
        <f>(1-'[1]pct_blk_canopy'!G32)*'[1]tr_cld_topo_sloped'!G32</f>
        <v>2.124681661614212</v>
      </c>
      <c r="H32" s="8">
        <f>(1-'[1]pct_blk_canopy'!H32)*'[1]tr_cld_topo_sloped'!H32</f>
        <v>2.0897866040285744</v>
      </c>
      <c r="I32" s="8">
        <f>(1-'[1]pct_blk_canopy'!I32)*'[1]tr_cld_topo_sloped'!I32</f>
        <v>1.7871106008972188</v>
      </c>
      <c r="J32" s="8">
        <f>(1-'[1]pct_blk_canopy'!J32)*'[1]tr_cld_topo_sloped'!J32</f>
        <v>1.5421477522994516</v>
      </c>
      <c r="K32" s="8">
        <f>(1-'[1]pct_blk_canopy'!K32)*'[1]tr_cld_topo_sloped'!K32</f>
        <v>1.150432159897459</v>
      </c>
      <c r="L32" s="8">
        <f>(1-'[1]pct_blk_canopy'!L32)*'[1]tr_cld_topo_sloped'!L32</f>
        <v>0.7069986831313188</v>
      </c>
      <c r="M32" s="8">
        <f>(1-'[1]pct_blk_canopy'!M32)*'[1]tr_cld_topo_sloped'!M32</f>
        <v>0.8474929433848484</v>
      </c>
    </row>
    <row r="33" spans="1:13" ht="11.25">
      <c r="A33" s="6" t="s">
        <v>33</v>
      </c>
      <c r="B33" s="8">
        <f>(1-'[1]pct_blk_canopy'!B33)*'[1]tr_cld_topo_sloped'!B33</f>
        <v>0.9266184125127647</v>
      </c>
      <c r="C33" s="8">
        <f>(1-'[1]pct_blk_canopy'!C33)*'[1]tr_cld_topo_sloped'!C33</f>
        <v>1.626801095102935</v>
      </c>
      <c r="D33" s="8">
        <f>(1-'[1]pct_blk_canopy'!D33)*'[1]tr_cld_topo_sloped'!D33</f>
        <v>2.6588336653554903</v>
      </c>
      <c r="E33" s="8">
        <f>(1-'[1]pct_blk_canopy'!E33)*'[1]tr_cld_topo_sloped'!E33</f>
        <v>3.534150164380604</v>
      </c>
      <c r="F33" s="8">
        <f>(1-'[1]pct_blk_canopy'!F33)*'[1]tr_cld_topo_sloped'!F33</f>
        <v>4.08891136592566</v>
      </c>
      <c r="G33" s="8">
        <f>(1-'[1]pct_blk_canopy'!G33)*'[1]tr_cld_topo_sloped'!G33</f>
        <v>3.2232791152564477</v>
      </c>
      <c r="H33" s="8">
        <f>(1-'[1]pct_blk_canopy'!H33)*'[1]tr_cld_topo_sloped'!H33</f>
        <v>3.149987086322245</v>
      </c>
      <c r="I33" s="8">
        <f>(1-'[1]pct_blk_canopy'!I33)*'[1]tr_cld_topo_sloped'!I33</f>
        <v>4.581085626064551</v>
      </c>
      <c r="J33" s="8">
        <f>(1-'[1]pct_blk_canopy'!J33)*'[1]tr_cld_topo_sloped'!J33</f>
        <v>3.689836018724525</v>
      </c>
      <c r="K33" s="8">
        <f>(1-'[1]pct_blk_canopy'!K33)*'[1]tr_cld_topo_sloped'!K33</f>
        <v>2.4348874794608975</v>
      </c>
      <c r="L33" s="8">
        <f>(1-'[1]pct_blk_canopy'!L33)*'[1]tr_cld_topo_sloped'!L33</f>
        <v>1.2947622933780845</v>
      </c>
      <c r="M33" s="8">
        <f>(1-'[1]pct_blk_canopy'!M33)*'[1]tr_cld_topo_sloped'!M33</f>
        <v>0.7822029376183537</v>
      </c>
    </row>
    <row r="34" spans="1:13" ht="11.25">
      <c r="A34" s="6" t="s">
        <v>34</v>
      </c>
      <c r="B34" s="8">
        <f>(1-'[1]pct_blk_canopy'!B34)*'[1]tr_cld_topo_sloped'!B34</f>
        <v>0.8866489449135472</v>
      </c>
      <c r="C34" s="8">
        <f>(1-'[1]pct_blk_canopy'!C34)*'[1]tr_cld_topo_sloped'!C34</f>
        <v>1.4380079136322714</v>
      </c>
      <c r="D34" s="8">
        <f>(1-'[1]pct_blk_canopy'!D34)*'[1]tr_cld_topo_sloped'!D34</f>
        <v>1.7899241197266973</v>
      </c>
      <c r="E34" s="8">
        <f>(1-'[1]pct_blk_canopy'!E34)*'[1]tr_cld_topo_sloped'!E34</f>
        <v>2.3239060587715668</v>
      </c>
      <c r="F34" s="8">
        <f>(1-'[1]pct_blk_canopy'!F34)*'[1]tr_cld_topo_sloped'!F34</f>
        <v>2.6454888668772236</v>
      </c>
      <c r="G34" s="8">
        <f>(1-'[1]pct_blk_canopy'!G34)*'[1]tr_cld_topo_sloped'!G34</f>
        <v>3.463241522728533</v>
      </c>
      <c r="H34" s="8">
        <f>(1-'[1]pct_blk_canopy'!H34)*'[1]tr_cld_topo_sloped'!H34</f>
        <v>3.6401563473362497</v>
      </c>
      <c r="I34" s="8">
        <f>(1-'[1]pct_blk_canopy'!I34)*'[1]tr_cld_topo_sloped'!I34</f>
        <v>2.836801556639946</v>
      </c>
      <c r="J34" s="8">
        <f>(1-'[1]pct_blk_canopy'!J34)*'[1]tr_cld_topo_sloped'!J34</f>
        <v>2.3659034239534784</v>
      </c>
      <c r="K34" s="8">
        <f>(1-'[1]pct_blk_canopy'!K34)*'[1]tr_cld_topo_sloped'!K34</f>
        <v>1.7894590403981088</v>
      </c>
      <c r="L34" s="8">
        <f>(1-'[1]pct_blk_canopy'!L34)*'[1]tr_cld_topo_sloped'!L34</f>
        <v>1.067384899484242</v>
      </c>
      <c r="M34" s="8">
        <f>(1-'[1]pct_blk_canopy'!M34)*'[1]tr_cld_topo_sloped'!M34</f>
        <v>0.7757900951785118</v>
      </c>
    </row>
    <row r="35" spans="1:13" ht="11.25">
      <c r="A35" s="6" t="s">
        <v>35</v>
      </c>
      <c r="B35" s="8">
        <f>(1-'[1]pct_blk_canopy'!B35)*'[1]tr_cld_topo_sloped'!B35</f>
        <v>1.1639065333998284</v>
      </c>
      <c r="C35" s="8">
        <f>(1-'[1]pct_blk_canopy'!C35)*'[1]tr_cld_topo_sloped'!C35</f>
        <v>1.7593844324331736</v>
      </c>
      <c r="D35" s="8">
        <f>(1-'[1]pct_blk_canopy'!D35)*'[1]tr_cld_topo_sloped'!D35</f>
        <v>2.722654872519578</v>
      </c>
      <c r="E35" s="8">
        <f>(1-'[1]pct_blk_canopy'!E35)*'[1]tr_cld_topo_sloped'!E35</f>
        <v>4.433176868568644</v>
      </c>
      <c r="F35" s="8">
        <f>(1-'[1]pct_blk_canopy'!F35)*'[1]tr_cld_topo_sloped'!F35</f>
        <v>4.573192349825838</v>
      </c>
      <c r="G35" s="8">
        <f>(1-'[1]pct_blk_canopy'!G35)*'[1]tr_cld_topo_sloped'!G35</f>
        <v>5.013085283632126</v>
      </c>
      <c r="H35" s="8">
        <f>(1-'[1]pct_blk_canopy'!H35)*'[1]tr_cld_topo_sloped'!H35</f>
        <v>5.22690586202175</v>
      </c>
      <c r="I35" s="8">
        <f>(1-'[1]pct_blk_canopy'!I35)*'[1]tr_cld_topo_sloped'!I35</f>
        <v>4.908789723737262</v>
      </c>
      <c r="J35" s="8">
        <f>(1-'[1]pct_blk_canopy'!J35)*'[1]tr_cld_topo_sloped'!J35</f>
        <v>4.526081427765726</v>
      </c>
      <c r="K35" s="8">
        <f>(1-'[1]pct_blk_canopy'!K35)*'[1]tr_cld_topo_sloped'!K35</f>
        <v>2.1971483723056178</v>
      </c>
      <c r="L35" s="8">
        <f>(1-'[1]pct_blk_canopy'!L35)*'[1]tr_cld_topo_sloped'!L35</f>
        <v>1.380324516629007</v>
      </c>
      <c r="M35" s="8">
        <f>(1-'[1]pct_blk_canopy'!M35)*'[1]tr_cld_topo_sloped'!M35</f>
        <v>0.9941966494319773</v>
      </c>
    </row>
    <row r="36" spans="1:13" ht="11.25">
      <c r="A36" s="6" t="s">
        <v>36</v>
      </c>
      <c r="B36" s="8">
        <f>(1-'[1]pct_blk_canopy'!B36)*'[1]tr_cld_topo_sloped'!B36</f>
        <v>1.282639313034558</v>
      </c>
      <c r="C36" s="8">
        <f>(1-'[1]pct_blk_canopy'!C36)*'[1]tr_cld_topo_sloped'!C36</f>
        <v>1.672539432344995</v>
      </c>
      <c r="D36" s="8">
        <f>(1-'[1]pct_blk_canopy'!D36)*'[1]tr_cld_topo_sloped'!D36</f>
        <v>2.473757277350347</v>
      </c>
      <c r="E36" s="8">
        <f>(1-'[1]pct_blk_canopy'!E36)*'[1]tr_cld_topo_sloped'!E36</f>
        <v>3.730860680933648</v>
      </c>
      <c r="F36" s="8">
        <f>(1-'[1]pct_blk_canopy'!F36)*'[1]tr_cld_topo_sloped'!F36</f>
        <v>5.133678646372929</v>
      </c>
      <c r="G36" s="8">
        <f>(1-'[1]pct_blk_canopy'!G36)*'[1]tr_cld_topo_sloped'!G36</f>
        <v>5.586663073039109</v>
      </c>
      <c r="H36" s="8">
        <f>(1-'[1]pct_blk_canopy'!H36)*'[1]tr_cld_topo_sloped'!H36</f>
        <v>5.849558104342779</v>
      </c>
      <c r="I36" s="8">
        <f>(1-'[1]pct_blk_canopy'!I36)*'[1]tr_cld_topo_sloped'!I36</f>
        <v>5.600542803283751</v>
      </c>
      <c r="J36" s="8">
        <f>(1-'[1]pct_blk_canopy'!J36)*'[1]tr_cld_topo_sloped'!J36</f>
        <v>3.6784009484401645</v>
      </c>
      <c r="K36" s="8">
        <f>(1-'[1]pct_blk_canopy'!K36)*'[1]tr_cld_topo_sloped'!K36</f>
        <v>2.1340295555230657</v>
      </c>
      <c r="L36" s="8">
        <f>(1-'[1]pct_blk_canopy'!L36)*'[1]tr_cld_topo_sloped'!L36</f>
        <v>1.246930371163822</v>
      </c>
      <c r="M36" s="8">
        <f>(1-'[1]pct_blk_canopy'!M36)*'[1]tr_cld_topo_sloped'!M36</f>
        <v>1.1042375255865313</v>
      </c>
    </row>
    <row r="37" spans="2:13" ht="11.25">
      <c r="B37" s="8" t="s">
        <v>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1.25">
      <c r="A38" s="6" t="s">
        <v>61</v>
      </c>
      <c r="B38" s="8">
        <f>AVERAGE(B7:B16,B20,B24)</f>
        <v>1.2486892190612364</v>
      </c>
      <c r="C38" s="8">
        <f aca="true" t="shared" si="0" ref="C38:M38">AVERAGE(C7:C16,C20,C24)</f>
        <v>2.119946474559938</v>
      </c>
      <c r="D38" s="8">
        <f t="shared" si="0"/>
        <v>3.4949527129372675</v>
      </c>
      <c r="E38" s="8">
        <f t="shared" si="0"/>
        <v>5.24656217026184</v>
      </c>
      <c r="F38" s="8">
        <f t="shared" si="0"/>
        <v>6.513994501802415</v>
      </c>
      <c r="G38" s="8">
        <f t="shared" si="0"/>
        <v>7.642558440365004</v>
      </c>
      <c r="H38" s="8">
        <f t="shared" si="0"/>
        <v>8.17934315719261</v>
      </c>
      <c r="I38" s="8">
        <f t="shared" si="0"/>
        <v>7.498034648416994</v>
      </c>
      <c r="J38" s="8">
        <f t="shared" si="0"/>
        <v>5.526973663699535</v>
      </c>
      <c r="K38" s="8">
        <f t="shared" si="0"/>
        <v>3.025061432176478</v>
      </c>
      <c r="L38" s="8">
        <f t="shared" si="0"/>
        <v>1.5064765638738553</v>
      </c>
      <c r="M38" s="8">
        <f t="shared" si="0"/>
        <v>1.1311193041483913</v>
      </c>
    </row>
    <row r="39" spans="1:13" ht="11.25">
      <c r="A39" s="6" t="s">
        <v>62</v>
      </c>
      <c r="B39" s="5">
        <v>2.73</v>
      </c>
      <c r="C39" s="5">
        <v>5.13</v>
      </c>
      <c r="D39" s="5">
        <v>8.85</v>
      </c>
      <c r="E39" s="5">
        <v>13.39</v>
      </c>
      <c r="F39" s="5">
        <v>16.25</v>
      </c>
      <c r="G39" s="5">
        <v>19.59</v>
      </c>
      <c r="H39" s="5">
        <v>21.02</v>
      </c>
      <c r="I39" s="5">
        <v>18.89</v>
      </c>
      <c r="J39" s="5">
        <v>13.95</v>
      </c>
      <c r="K39" s="5">
        <v>7.49</v>
      </c>
      <c r="L39" s="5">
        <v>3.41</v>
      </c>
      <c r="M39" s="5">
        <v>2.34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K11" sqref="K11"/>
    </sheetView>
  </sheetViews>
  <sheetFormatPr defaultColWidth="9.140625" defaultRowHeight="12.75"/>
  <cols>
    <col min="1" max="1" width="20.00390625" style="4" customWidth="1"/>
  </cols>
  <sheetData>
    <row r="1" ht="15.75">
      <c r="A1" s="1" t="s">
        <v>50</v>
      </c>
    </row>
    <row r="2" ht="12.75">
      <c r="A2" s="9" t="s">
        <v>51</v>
      </c>
    </row>
    <row r="3" spans="1:13" s="4" customFormat="1" ht="11.2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3" ht="12.75">
      <c r="A4" s="4" t="s">
        <v>52</v>
      </c>
      <c r="B4">
        <f>tmax!B7-tmax!B8</f>
        <v>0.7999999999999998</v>
      </c>
      <c r="C4">
        <f>tmax!C7-tmax!C8</f>
        <v>0.39999999999999947</v>
      </c>
      <c r="D4">
        <f>tmax!D7-tmax!D8</f>
        <v>1.1000000000000005</v>
      </c>
      <c r="E4">
        <f>tmax!E7-tmax!E8</f>
        <v>0.3000000000000007</v>
      </c>
      <c r="F4">
        <f>tmax!F7-tmax!F8</f>
        <v>1.5</v>
      </c>
      <c r="G4">
        <f>tmax!G7-tmax!G8</f>
        <v>1</v>
      </c>
      <c r="H4">
        <f>tmax!H7-tmax!H8</f>
        <v>2.200000000000003</v>
      </c>
      <c r="I4">
        <f>tmax!I7-tmax!I8</f>
        <v>2</v>
      </c>
      <c r="J4">
        <f>tmax!J7-tmax!J8</f>
        <v>2.3999999999999986</v>
      </c>
      <c r="K4">
        <f>tmax!K7-tmax!K8</f>
        <v>2</v>
      </c>
      <c r="L4">
        <f>tmax!L7-tmax!L8</f>
        <v>0.7999999999999998</v>
      </c>
      <c r="M4">
        <f>tmax!M7-tmax!M8</f>
        <v>0.7999999999999998</v>
      </c>
    </row>
    <row r="5" spans="1:13" ht="12.75">
      <c r="A5" s="4" t="s">
        <v>53</v>
      </c>
      <c r="B5">
        <f>tmax!B8-tmax!B13</f>
        <v>2.6</v>
      </c>
      <c r="C5">
        <f>tmax!C8-tmax!C13</f>
        <v>3.5000000000000004</v>
      </c>
      <c r="D5">
        <f>tmax!D8-tmax!D13</f>
        <v>3.1999999999999997</v>
      </c>
      <c r="E5">
        <f>tmax!E8-tmax!E13</f>
        <v>4.3</v>
      </c>
      <c r="F5">
        <f>tmax!F8-tmax!F13</f>
        <v>2.5999999999999996</v>
      </c>
      <c r="G5">
        <f>tmax!G8-tmax!G13</f>
        <v>3.200000000000001</v>
      </c>
      <c r="H5">
        <f>tmax!H8-tmax!H13</f>
        <v>2.1999999999999993</v>
      </c>
      <c r="I5">
        <f>tmax!I8-tmax!I13</f>
        <v>3.1999999999999993</v>
      </c>
      <c r="J5">
        <f>tmax!J8-tmax!J13</f>
        <v>3.200000000000001</v>
      </c>
      <c r="K5">
        <f>tmax!K8-tmax!K13</f>
        <v>2.6999999999999993</v>
      </c>
      <c r="L5">
        <f>tmax!L8-tmax!L13</f>
        <v>2.1</v>
      </c>
      <c r="M5">
        <f>tmax!M8-tmax!M13</f>
        <v>2.8</v>
      </c>
    </row>
    <row r="6" spans="1:13" ht="12.75">
      <c r="A6" s="4" t="s">
        <v>54</v>
      </c>
      <c r="B6">
        <f>tmax!B9-tmax!B14</f>
        <v>0.7000000000000002</v>
      </c>
      <c r="C6">
        <f>tmax!C9-tmax!C14</f>
        <v>0.6000000000000005</v>
      </c>
      <c r="D6">
        <f>tmax!D9-tmax!D14</f>
        <v>1.3000000000000007</v>
      </c>
      <c r="E6">
        <f>tmax!E9-tmax!E14</f>
        <v>1.1999999999999993</v>
      </c>
      <c r="F6">
        <f>tmax!F9-tmax!F14</f>
        <v>1.5999999999999996</v>
      </c>
      <c r="G6">
        <f>tmax!G9-tmax!G14</f>
        <v>2.1999999999999993</v>
      </c>
      <c r="H6">
        <f>tmax!H9-tmax!H14</f>
        <v>2.6999999999999993</v>
      </c>
      <c r="I6">
        <f>tmax!I9-tmax!I14</f>
        <v>2</v>
      </c>
      <c r="J6">
        <f>tmax!J9-tmax!J14</f>
        <v>2</v>
      </c>
      <c r="K6">
        <f>tmax!K9-tmax!K14</f>
        <v>1</v>
      </c>
      <c r="L6">
        <f>tmax!L9-tmax!L14</f>
        <v>0.7999999999999998</v>
      </c>
      <c r="M6">
        <f>tmax!M9-tmax!M14</f>
        <v>0.5</v>
      </c>
    </row>
    <row r="7" spans="1:13" ht="12.75">
      <c r="A7" s="4" t="s">
        <v>55</v>
      </c>
      <c r="B7">
        <f>tmax!B10-tmax!B11</f>
        <v>1.7000000000000002</v>
      </c>
      <c r="C7">
        <f>tmax!C10-tmax!C11</f>
        <v>2.2</v>
      </c>
      <c r="D7">
        <f>tmax!D10-tmax!D11</f>
        <v>1.299999999999999</v>
      </c>
      <c r="E7">
        <f>tmax!E10-tmax!E11</f>
        <v>0.9000000000000004</v>
      </c>
      <c r="F7">
        <f>tmax!F10-tmax!F11</f>
        <v>0.5</v>
      </c>
      <c r="G7">
        <f>tmax!G10-tmax!G11</f>
        <v>0.1999999999999993</v>
      </c>
      <c r="H7">
        <f>tmax!H10-tmax!H11</f>
        <v>-0.3000000000000007</v>
      </c>
      <c r="I7">
        <f>tmax!I10-tmax!I11</f>
        <v>0.3999999999999986</v>
      </c>
      <c r="J7">
        <f>tmax!J10-tmax!J11</f>
        <v>1.9000000000000021</v>
      </c>
      <c r="K7">
        <f>tmax!K10-tmax!K11</f>
        <v>2.6000000000000014</v>
      </c>
      <c r="L7">
        <f>tmax!L10-tmax!L11</f>
        <v>1</v>
      </c>
      <c r="M7">
        <f>tmax!M10-tmax!M11</f>
        <v>1.3000000000000007</v>
      </c>
    </row>
    <row r="8" spans="1:13" ht="12.75">
      <c r="A8" s="4" t="s">
        <v>56</v>
      </c>
      <c r="B8">
        <f>tmax!B20-tmax!B15</f>
        <v>-0.5</v>
      </c>
      <c r="C8">
        <f>tmax!C20-tmax!C15</f>
        <v>-0.2999999999999998</v>
      </c>
      <c r="D8">
        <f>tmax!D20-tmax!D15</f>
        <v>0</v>
      </c>
      <c r="E8">
        <f>tmax!E20-tmax!E15</f>
        <v>-0.1999999999999993</v>
      </c>
      <c r="F8">
        <f>tmax!F20-tmax!F15</f>
        <v>0.3999999999999986</v>
      </c>
      <c r="G8">
        <f>tmax!G20-tmax!G15</f>
        <v>0.6999999999999993</v>
      </c>
      <c r="H8">
        <f>tmax!H20-tmax!H15</f>
        <v>0.5</v>
      </c>
      <c r="I8">
        <f>tmax!I20-tmax!I15</f>
        <v>0.09999999999999787</v>
      </c>
      <c r="J8">
        <f>tmax!J20-tmax!J15</f>
        <v>0</v>
      </c>
      <c r="K8">
        <f>tmax!K20-tmax!K15</f>
        <v>-0.29999999999999893</v>
      </c>
      <c r="L8">
        <f>tmax!L20-tmax!L15</f>
        <v>-0.2999999999999998</v>
      </c>
      <c r="M8">
        <f>tmax!M20-tmax!M15</f>
        <v>-0.3999999999999999</v>
      </c>
    </row>
    <row r="9" spans="1:13" ht="12.75">
      <c r="A9" s="4" t="s">
        <v>57</v>
      </c>
      <c r="B9">
        <f>tmax!B24-tmax!B16</f>
        <v>2.3999999999999995</v>
      </c>
      <c r="C9">
        <f>tmax!C24-tmax!C16</f>
        <v>2.2</v>
      </c>
      <c r="D9">
        <f>tmax!D24-tmax!D16</f>
        <v>2.6999999999999993</v>
      </c>
      <c r="E9">
        <f>tmax!E24-tmax!E16</f>
        <v>2.6999999999999993</v>
      </c>
      <c r="F9">
        <f>tmax!F24-tmax!F16</f>
        <v>2.900000000000002</v>
      </c>
      <c r="G9">
        <f>tmax!G24-tmax!G16</f>
        <v>3.3000000000000007</v>
      </c>
      <c r="H9">
        <f>tmax!H24-tmax!H16</f>
        <v>3</v>
      </c>
      <c r="I9">
        <f>tmax!I24-tmax!I16</f>
        <v>3.3000000000000007</v>
      </c>
      <c r="J9">
        <f>tmax!J24-tmax!J16</f>
        <v>3.6000000000000014</v>
      </c>
      <c r="K9">
        <f>tmax!K24-tmax!K16</f>
        <v>2.700000000000001</v>
      </c>
      <c r="L9">
        <f>tmax!L24-tmax!L16</f>
        <v>1.8999999999999995</v>
      </c>
      <c r="M9">
        <f>tmax!M24-tmax!M16</f>
        <v>2</v>
      </c>
    </row>
    <row r="10" spans="1:13" ht="12.75">
      <c r="A10" s="4" t="s">
        <v>58</v>
      </c>
      <c r="B10">
        <f>tmax!B7-tmax!B13</f>
        <v>3.4</v>
      </c>
      <c r="C10">
        <f>tmax!C7-tmax!C13</f>
        <v>3.9</v>
      </c>
      <c r="D10">
        <f>tmax!D7-tmax!D13</f>
        <v>4.300000000000001</v>
      </c>
      <c r="E10">
        <f>tmax!E7-tmax!E13</f>
        <v>4.6000000000000005</v>
      </c>
      <c r="F10">
        <f>tmax!F7-tmax!F13</f>
        <v>4.1</v>
      </c>
      <c r="G10">
        <f>tmax!G7-tmax!G13</f>
        <v>4.200000000000001</v>
      </c>
      <c r="H10">
        <f>tmax!H7-tmax!H13</f>
        <v>4.400000000000002</v>
      </c>
      <c r="I10">
        <f>tmax!I7-tmax!I13</f>
        <v>5.199999999999999</v>
      </c>
      <c r="J10">
        <f>tmax!J7-tmax!J13</f>
        <v>5.6</v>
      </c>
      <c r="K10">
        <f>tmax!K7-tmax!K13</f>
        <v>4.699999999999999</v>
      </c>
      <c r="L10">
        <f>tmax!L7-tmax!L13</f>
        <v>2.9</v>
      </c>
      <c r="M10">
        <f>tmax!M7-tmax!M13</f>
        <v>3.5999999999999996</v>
      </c>
    </row>
    <row r="11" spans="1:13" ht="12.75">
      <c r="A11" s="4" t="s">
        <v>59</v>
      </c>
      <c r="B11">
        <f>tmax!B14-tmax!B12</f>
        <v>0.10000000000000009</v>
      </c>
      <c r="C11">
        <f>tmax!C14-tmax!C12</f>
        <v>-0.10000000000000053</v>
      </c>
      <c r="D11">
        <f>tmax!D14-tmax!D12</f>
        <v>0.5</v>
      </c>
      <c r="E11">
        <f>tmax!E14-tmax!E12</f>
        <v>0.3000000000000007</v>
      </c>
      <c r="F11">
        <f>tmax!F14-tmax!F12</f>
        <v>-1.200000000000001</v>
      </c>
      <c r="G11">
        <f>tmax!G14-tmax!G12</f>
        <v>-1.3999999999999986</v>
      </c>
      <c r="H11">
        <f>tmax!H14-tmax!H12</f>
        <v>-1.5999999999999979</v>
      </c>
      <c r="I11">
        <f>tmax!I14-tmax!I12</f>
        <v>-2.1000000000000014</v>
      </c>
      <c r="J11">
        <f>tmax!J14-tmax!J12</f>
        <v>-1.3000000000000007</v>
      </c>
      <c r="K11">
        <f>tmax!K14-tmax!K12</f>
        <v>0.09999999999999964</v>
      </c>
      <c r="L11">
        <f>tmax!L14-tmax!L12</f>
        <v>0.09999999999999964</v>
      </c>
      <c r="M11">
        <f>tmax!M14-tmax!M12</f>
        <v>0.20000000000000018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A3" sqref="A3"/>
    </sheetView>
  </sheetViews>
  <sheetFormatPr defaultColWidth="9.140625" defaultRowHeight="12.75"/>
  <cols>
    <col min="1" max="1" width="20.00390625" style="4" customWidth="1"/>
  </cols>
  <sheetData>
    <row r="1" ht="15.75">
      <c r="A1" s="1" t="s">
        <v>60</v>
      </c>
    </row>
    <row r="2" spans="1:2" s="4" customFormat="1" ht="11.25">
      <c r="A2" s="6" t="s">
        <v>39</v>
      </c>
      <c r="B2" s="4" t="s">
        <v>40</v>
      </c>
    </row>
    <row r="3" spans="1:13" s="4" customFormat="1" ht="11.2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3" ht="12.75">
      <c r="A4" s="4" t="s">
        <v>42</v>
      </c>
      <c r="B4" s="10">
        <f>radn!B7-radn!B8</f>
        <v>0.3463319711284667</v>
      </c>
      <c r="C4" s="10">
        <f>radn!C7-radn!C8</f>
        <v>0.6963408476759403</v>
      </c>
      <c r="D4" s="10">
        <f>radn!D7-radn!D8</f>
        <v>1.0220628038208446</v>
      </c>
      <c r="E4" s="10">
        <f>radn!E7-radn!E8</f>
        <v>0.8471640325503902</v>
      </c>
      <c r="F4" s="10">
        <f>radn!F7-radn!F8</f>
        <v>0.7369690768666857</v>
      </c>
      <c r="G4" s="10">
        <f>radn!G7-radn!G8</f>
        <v>1.473871547530507</v>
      </c>
      <c r="H4" s="10">
        <f>radn!H7-radn!H8</f>
        <v>2.0063549661475477</v>
      </c>
      <c r="I4" s="10">
        <f>radn!I7-radn!I8</f>
        <v>1.8657541970177007</v>
      </c>
      <c r="J4" s="10">
        <f>radn!J7-radn!J8</f>
        <v>2.000697210665983</v>
      </c>
      <c r="K4" s="10">
        <f>radn!K7-radn!K8</f>
        <v>1.4433380746848083</v>
      </c>
      <c r="L4" s="10">
        <f>radn!L7-radn!L8</f>
        <v>0.4914072488199679</v>
      </c>
      <c r="M4" s="10">
        <f>radn!M7-radn!M8</f>
        <v>0.37610996960325016</v>
      </c>
    </row>
    <row r="5" spans="1:13" ht="12.75">
      <c r="A5" s="4" t="s">
        <v>43</v>
      </c>
      <c r="B5" s="10">
        <f>radn!B8-radn!B13</f>
        <v>2.5454762072068116</v>
      </c>
      <c r="C5" s="10">
        <f>radn!C8-radn!C13</f>
        <v>4.674901269021041</v>
      </c>
      <c r="D5" s="10">
        <f>radn!D8-radn!D13</f>
        <v>8.215718574889598</v>
      </c>
      <c r="E5" s="10">
        <f>radn!E8-radn!E13</f>
        <v>12.82474753411922</v>
      </c>
      <c r="F5" s="10">
        <f>radn!F8-radn!F13</f>
        <v>15.05602185121437</v>
      </c>
      <c r="G5" s="10">
        <f>radn!G8-radn!G13</f>
        <v>16.981321731817523</v>
      </c>
      <c r="H5" s="10">
        <f>radn!H8-radn!H13</f>
        <v>17.901474121952372</v>
      </c>
      <c r="I5" s="10">
        <f>radn!I8-radn!I13</f>
        <v>17.70716200518502</v>
      </c>
      <c r="J5" s="10">
        <f>radn!J8-radn!J13</f>
        <v>13.223633821969056</v>
      </c>
      <c r="K5" s="10">
        <f>radn!K8-radn!K13</f>
        <v>6.739880402359836</v>
      </c>
      <c r="L5" s="10">
        <f>radn!L8-radn!L13</f>
        <v>3.2883869969122896</v>
      </c>
      <c r="M5" s="10">
        <f>radn!M8-radn!M13</f>
        <v>2.144832353201827</v>
      </c>
    </row>
    <row r="6" spans="1:13" ht="12.75">
      <c r="A6" s="4" t="s">
        <v>44</v>
      </c>
      <c r="B6" s="10">
        <f>radn!B9-radn!B14</f>
        <v>0.9200689414390414</v>
      </c>
      <c r="C6" s="10">
        <f>radn!C9-radn!C14</f>
        <v>1.9244023088497797</v>
      </c>
      <c r="D6" s="10">
        <f>radn!D9-radn!D14</f>
        <v>3.432424047806392</v>
      </c>
      <c r="E6" s="10">
        <f>radn!E9-radn!E14</f>
        <v>5.200934164445914</v>
      </c>
      <c r="F6" s="10">
        <f>radn!F9-radn!F14</f>
        <v>6.681206431704501</v>
      </c>
      <c r="G6" s="10">
        <f>radn!G9-radn!G14</f>
        <v>10.84901770010438</v>
      </c>
      <c r="H6" s="10">
        <f>radn!H9-radn!H14</f>
        <v>11.67457175834631</v>
      </c>
      <c r="I6" s="10">
        <f>radn!I9-radn!I14</f>
        <v>7.7443176323321214</v>
      </c>
      <c r="J6" s="10">
        <f>radn!J9-radn!J14</f>
        <v>5.606270245511951</v>
      </c>
      <c r="K6" s="10">
        <f>radn!K9-radn!K14</f>
        <v>2.8579528545618915</v>
      </c>
      <c r="L6" s="10">
        <f>radn!L9-radn!L14</f>
        <v>1.2078059327831987</v>
      </c>
      <c r="M6" s="10">
        <f>radn!M9-radn!M14</f>
        <v>0.6519210607827969</v>
      </c>
    </row>
    <row r="7" spans="1:13" ht="12.75">
      <c r="A7" s="4" t="s">
        <v>45</v>
      </c>
      <c r="B7" s="10">
        <f>radn!B10-radn!B11</f>
        <v>-0.04658710572902858</v>
      </c>
      <c r="C7" s="10">
        <f>radn!C10-radn!C11</f>
        <v>0.3491115897376149</v>
      </c>
      <c r="D7" s="10">
        <f>radn!D10-radn!D11</f>
        <v>0.7659413414729541</v>
      </c>
      <c r="E7" s="10">
        <f>radn!E10-radn!E11</f>
        <v>0.7647182249485356</v>
      </c>
      <c r="F7" s="10">
        <f>radn!F10-radn!F11</f>
        <v>0.8349048369325471</v>
      </c>
      <c r="G7" s="10">
        <f>radn!G10-radn!G11</f>
        <v>1.0055299496166104</v>
      </c>
      <c r="H7" s="10">
        <f>radn!H10-radn!H11</f>
        <v>1.291842009132731</v>
      </c>
      <c r="I7" s="10">
        <f>radn!I10-radn!I11</f>
        <v>1.031007023506496</v>
      </c>
      <c r="J7" s="10">
        <f>radn!J10-radn!J11</f>
        <v>1.0057932264821234</v>
      </c>
      <c r="K7" s="10">
        <f>radn!K10-radn!K11</f>
        <v>0.7117898970108296</v>
      </c>
      <c r="L7" s="10">
        <f>radn!L10-radn!L11</f>
        <v>0.1014860903373177</v>
      </c>
      <c r="M7" s="10">
        <f>radn!M10-radn!M11</f>
        <v>-0.07236769956184486</v>
      </c>
    </row>
    <row r="8" spans="1:13" ht="12.75">
      <c r="A8" s="4" t="s">
        <v>46</v>
      </c>
      <c r="B8" s="10">
        <f>radn!B20-radn!B15</f>
        <v>-0.1008459609135055</v>
      </c>
      <c r="C8" s="10">
        <f>radn!C20-radn!C15</f>
        <v>0.0243434025167375</v>
      </c>
      <c r="D8" s="10">
        <f>radn!D20-radn!D15</f>
        <v>0.27908810171202747</v>
      </c>
      <c r="E8" s="10">
        <f>radn!E20-radn!E15</f>
        <v>0.49672797502881894</v>
      </c>
      <c r="F8" s="10">
        <f>radn!F20-radn!F15</f>
        <v>0.5026698161019008</v>
      </c>
      <c r="G8" s="10">
        <f>radn!G20-radn!G15</f>
        <v>0.8746935680034542</v>
      </c>
      <c r="H8" s="10">
        <f>radn!H20-radn!H15</f>
        <v>0.9508546038440198</v>
      </c>
      <c r="I8" s="10">
        <f>radn!I20-radn!I15</f>
        <v>0.723034887130293</v>
      </c>
      <c r="J8" s="10">
        <f>radn!J20-radn!J15</f>
        <v>0.6391099177476969</v>
      </c>
      <c r="K8" s="10">
        <f>radn!K20-radn!K15</f>
        <v>0.1024409668298536</v>
      </c>
      <c r="L8" s="10">
        <f>radn!L20-radn!L15</f>
        <v>-0.12091836953326196</v>
      </c>
      <c r="M8" s="10">
        <f>radn!M20-radn!M15</f>
        <v>0.013038453526498461</v>
      </c>
    </row>
    <row r="9" spans="1:13" ht="12.75">
      <c r="A9" s="4" t="s">
        <v>47</v>
      </c>
      <c r="B9" s="10">
        <f>radn!B24-radn!B16</f>
        <v>1.1350692904164348</v>
      </c>
      <c r="C9" s="10">
        <f>radn!C24-radn!C16</f>
        <v>2.265065674435487</v>
      </c>
      <c r="D9" s="10">
        <f>radn!D24-radn!D16</f>
        <v>4.645328715871895</v>
      </c>
      <c r="E9" s="10">
        <f>radn!E24-radn!E16</f>
        <v>7.242404706459325</v>
      </c>
      <c r="F9" s="10">
        <f>radn!F24-radn!F16</f>
        <v>7.202793246707719</v>
      </c>
      <c r="G9" s="10">
        <f>radn!G24-radn!G16</f>
        <v>7.297158411288367</v>
      </c>
      <c r="H9" s="10">
        <f>radn!H24-radn!H16</f>
        <v>8.143257356651002</v>
      </c>
      <c r="I9" s="10">
        <f>radn!I24-radn!I16</f>
        <v>9.409708400035278</v>
      </c>
      <c r="J9" s="10">
        <f>radn!J24-radn!J16</f>
        <v>8.80948408477336</v>
      </c>
      <c r="K9" s="10">
        <f>radn!K24-radn!K16</f>
        <v>4.253527786498724</v>
      </c>
      <c r="L9" s="10">
        <f>radn!L24-radn!L16</f>
        <v>1.4669599207576414</v>
      </c>
      <c r="M9" s="10">
        <f>radn!M24-radn!M16</f>
        <v>0.9258541394686584</v>
      </c>
    </row>
    <row r="10" spans="1:13" ht="12.75">
      <c r="A10" s="4" t="s">
        <v>48</v>
      </c>
      <c r="B10" s="10">
        <f>radn!B7-radn!B13</f>
        <v>2.8918081783352783</v>
      </c>
      <c r="C10" s="10">
        <f>radn!C7-radn!C13</f>
        <v>5.3712421166969815</v>
      </c>
      <c r="D10" s="10">
        <f>radn!D7-radn!D13</f>
        <v>9.237781378710443</v>
      </c>
      <c r="E10" s="10">
        <f>radn!E7-radn!E13</f>
        <v>13.67191156666961</v>
      </c>
      <c r="F10" s="10">
        <f>radn!F7-radn!F13</f>
        <v>15.792990928081055</v>
      </c>
      <c r="G10" s="10">
        <f>radn!G7-radn!G13</f>
        <v>18.45519327934803</v>
      </c>
      <c r="H10" s="10">
        <f>radn!H7-radn!H13</f>
        <v>19.90782908809992</v>
      </c>
      <c r="I10" s="10">
        <f>radn!I7-radn!I13</f>
        <v>19.57291620220272</v>
      </c>
      <c r="J10" s="10">
        <f>radn!J7-radn!J13</f>
        <v>15.224331032635039</v>
      </c>
      <c r="K10" s="10">
        <f>radn!K7-radn!K13</f>
        <v>8.183218477044644</v>
      </c>
      <c r="L10" s="10">
        <f>radn!L7-radn!L13</f>
        <v>3.7797942457322575</v>
      </c>
      <c r="M10" s="10">
        <f>radn!M7-radn!M13</f>
        <v>2.5209423228050776</v>
      </c>
    </row>
    <row r="11" spans="1:13" ht="12.75">
      <c r="A11" s="4" t="s">
        <v>49</v>
      </c>
      <c r="B11" s="10">
        <f>radn!B14-radn!B12</f>
        <v>0.2783277601305458</v>
      </c>
      <c r="C11" s="10">
        <f>radn!C14-radn!C12</f>
        <v>0.09963616781085649</v>
      </c>
      <c r="D11" s="10">
        <f>radn!D14-radn!D12</f>
        <v>0.12196528292198883</v>
      </c>
      <c r="E11" s="10">
        <f>radn!E14-radn!E12</f>
        <v>0.4608405392392523</v>
      </c>
      <c r="F11" s="10">
        <f>radn!F14-radn!F12</f>
        <v>0.13032221095972307</v>
      </c>
      <c r="G11" s="10">
        <f>radn!G14-radn!G12</f>
        <v>0.2243937713724371</v>
      </c>
      <c r="H11" s="10">
        <f>radn!H14-radn!H12</f>
        <v>0.17306789777457432</v>
      </c>
      <c r="I11" s="10">
        <f>radn!I14-radn!I12</f>
        <v>0.15923064589478075</v>
      </c>
      <c r="J11" s="10">
        <f>radn!J14-radn!J12</f>
        <v>0.6022998991069721</v>
      </c>
      <c r="K11" s="10">
        <f>radn!K14-radn!K12</f>
        <v>0.16721480626592733</v>
      </c>
      <c r="L11" s="10">
        <f>radn!L14-radn!L12</f>
        <v>0.1690287591602685</v>
      </c>
      <c r="M11" s="10">
        <f>radn!M14-radn!M12</f>
        <v>0.3558752338061901</v>
      </c>
    </row>
    <row r="14" ht="15.75">
      <c r="A14" s="1" t="s">
        <v>41</v>
      </c>
    </row>
    <row r="15" spans="2:13" ht="12.7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  <c r="M15" s="4">
        <v>12</v>
      </c>
    </row>
    <row r="16" spans="1:13" ht="12.75">
      <c r="A16" s="4" t="s">
        <v>42</v>
      </c>
      <c r="B16" s="10">
        <f>B4/3.83</f>
        <v>0.09042610212231507</v>
      </c>
      <c r="C16" s="10">
        <f>C4/6.76</f>
        <v>0.10300900113549413</v>
      </c>
      <c r="D16" s="10">
        <f>D4/11.17</f>
        <v>0.09150069864107829</v>
      </c>
      <c r="E16" s="10">
        <f>E4/16.54</f>
        <v>0.051219107167496385</v>
      </c>
      <c r="F16" s="10">
        <f>F4/19.97</f>
        <v>0.036903809557670794</v>
      </c>
      <c r="G16" s="10">
        <f>G4/23.78</f>
        <v>0.06197945952609365</v>
      </c>
      <c r="H16" s="10">
        <f>H4/25.24</f>
        <v>0.07949108423722456</v>
      </c>
      <c r="I16" s="10">
        <f>I4/22.59</f>
        <v>0.0825920405939664</v>
      </c>
      <c r="J16" s="10">
        <f>J4/16.88</f>
        <v>0.11852471627168147</v>
      </c>
      <c r="K16" s="10">
        <f>K4/9.46</f>
        <v>0.15257273516752728</v>
      </c>
      <c r="L16" s="10">
        <f>L4/4.65</f>
        <v>0.1056789782408533</v>
      </c>
      <c r="M16" s="10">
        <f>M4/3.33</f>
        <v>0.11294593681779284</v>
      </c>
    </row>
    <row r="17" spans="1:13" ht="12.75">
      <c r="A17" s="4" t="s">
        <v>43</v>
      </c>
      <c r="B17" s="10">
        <f aca="true" t="shared" si="0" ref="B17:B23">B5/3.83</f>
        <v>0.6646151977041284</v>
      </c>
      <c r="C17" s="10">
        <f aca="true" t="shared" si="1" ref="C17:C23">C5/6.76</f>
        <v>0.691553442162876</v>
      </c>
      <c r="D17" s="10">
        <f aca="true" t="shared" si="2" ref="D17:D23">D5/11.17</f>
        <v>0.7355164346364904</v>
      </c>
      <c r="E17" s="10">
        <f aca="true" t="shared" si="3" ref="E17:E23">E5/16.54</f>
        <v>0.7753777227399771</v>
      </c>
      <c r="F17" s="10">
        <f aca="true" t="shared" si="4" ref="F17:F23">F5/19.97</f>
        <v>0.7539319905465384</v>
      </c>
      <c r="G17" s="10">
        <f aca="true" t="shared" si="5" ref="G17:G23">G5/23.78</f>
        <v>0.7141009979738235</v>
      </c>
      <c r="H17" s="10">
        <f aca="true" t="shared" si="6" ref="H17:H23">H5/25.24</f>
        <v>0.7092501633103159</v>
      </c>
      <c r="I17" s="10">
        <f aca="true" t="shared" si="7" ref="I17:I23">I5/22.59</f>
        <v>0.7838495796894652</v>
      </c>
      <c r="J17" s="10">
        <f aca="true" t="shared" si="8" ref="J17:J23">J5/16.88</f>
        <v>0.7833906292635697</v>
      </c>
      <c r="K17" s="10">
        <f aca="true" t="shared" si="9" ref="K17:K23">K5/9.46</f>
        <v>0.7124609304820122</v>
      </c>
      <c r="L17" s="10">
        <f aca="true" t="shared" si="10" ref="L17:L23">L5/4.65</f>
        <v>0.7071799993359762</v>
      </c>
      <c r="M17" s="10">
        <f aca="true" t="shared" si="11" ref="M17:M23">M5/3.33</f>
        <v>0.6440937997603083</v>
      </c>
    </row>
    <row r="18" spans="1:13" ht="12.75">
      <c r="A18" s="4" t="s">
        <v>44</v>
      </c>
      <c r="B18" s="10">
        <f t="shared" si="0"/>
        <v>0.2402268776603241</v>
      </c>
      <c r="C18" s="10">
        <f t="shared" si="1"/>
        <v>0.28467489775884314</v>
      </c>
      <c r="D18" s="10">
        <f t="shared" si="2"/>
        <v>0.30728952979466356</v>
      </c>
      <c r="E18" s="10">
        <f t="shared" si="3"/>
        <v>0.3144458382373588</v>
      </c>
      <c r="F18" s="10">
        <f t="shared" si="4"/>
        <v>0.3345621648324738</v>
      </c>
      <c r="G18" s="10">
        <f t="shared" si="5"/>
        <v>0.4562244617369377</v>
      </c>
      <c r="H18" s="10">
        <f t="shared" si="6"/>
        <v>0.46254246269200916</v>
      </c>
      <c r="I18" s="10">
        <f t="shared" si="7"/>
        <v>0.3428206123210324</v>
      </c>
      <c r="J18" s="10">
        <f t="shared" si="8"/>
        <v>0.33212501454454685</v>
      </c>
      <c r="K18" s="10">
        <f t="shared" si="9"/>
        <v>0.30210918124332886</v>
      </c>
      <c r="L18" s="10">
        <f t="shared" si="10"/>
        <v>0.2597432113512255</v>
      </c>
      <c r="M18" s="10">
        <f t="shared" si="11"/>
        <v>0.1957720903251642</v>
      </c>
    </row>
    <row r="19" spans="1:13" ht="12.75">
      <c r="A19" s="4" t="s">
        <v>45</v>
      </c>
      <c r="B19" s="10">
        <f t="shared" si="0"/>
        <v>-0.012163735177292056</v>
      </c>
      <c r="C19" s="10">
        <f t="shared" si="1"/>
        <v>0.051643726292546585</v>
      </c>
      <c r="D19" s="10">
        <f t="shared" si="2"/>
        <v>0.06857129288030028</v>
      </c>
      <c r="E19" s="10">
        <f t="shared" si="3"/>
        <v>0.046234475510794175</v>
      </c>
      <c r="F19" s="10">
        <f t="shared" si="4"/>
        <v>0.0418079537772933</v>
      </c>
      <c r="G19" s="10">
        <f t="shared" si="5"/>
        <v>0.042284690900614395</v>
      </c>
      <c r="H19" s="10">
        <f t="shared" si="6"/>
        <v>0.051182329997334824</v>
      </c>
      <c r="I19" s="10">
        <f t="shared" si="7"/>
        <v>0.04563997448014591</v>
      </c>
      <c r="J19" s="10">
        <f t="shared" si="8"/>
        <v>0.05958490678211632</v>
      </c>
      <c r="K19" s="10">
        <f t="shared" si="9"/>
        <v>0.07524206099480228</v>
      </c>
      <c r="L19" s="10">
        <f t="shared" si="10"/>
        <v>0.02182496566393929</v>
      </c>
      <c r="M19" s="10">
        <f t="shared" si="11"/>
        <v>-0.02173204191046392</v>
      </c>
    </row>
    <row r="20" spans="1:13" ht="12.75">
      <c r="A20" s="4" t="s">
        <v>46</v>
      </c>
      <c r="B20" s="10">
        <f t="shared" si="0"/>
        <v>-0.02633053809752102</v>
      </c>
      <c r="C20" s="10">
        <f t="shared" si="1"/>
        <v>0.00360109504685466</v>
      </c>
      <c r="D20" s="10">
        <f t="shared" si="2"/>
        <v>0.0249855059724286</v>
      </c>
      <c r="E20" s="10">
        <f t="shared" si="3"/>
        <v>0.030031921102105136</v>
      </c>
      <c r="F20" s="10">
        <f t="shared" si="4"/>
        <v>0.025171247676609953</v>
      </c>
      <c r="G20" s="10">
        <f t="shared" si="5"/>
        <v>0.03678274045430842</v>
      </c>
      <c r="H20" s="10">
        <f t="shared" si="6"/>
        <v>0.03767252788605467</v>
      </c>
      <c r="I20" s="10">
        <f t="shared" si="7"/>
        <v>0.032006856446670784</v>
      </c>
      <c r="J20" s="10">
        <f t="shared" si="8"/>
        <v>0.03786196195187778</v>
      </c>
      <c r="K20" s="10">
        <f t="shared" si="9"/>
        <v>0.010828854844593403</v>
      </c>
      <c r="L20" s="10">
        <f t="shared" si="10"/>
        <v>-0.026003950437260635</v>
      </c>
      <c r="M20" s="10">
        <f t="shared" si="11"/>
        <v>0.003915451509458997</v>
      </c>
    </row>
    <row r="21" spans="1:13" ht="12.75">
      <c r="A21" s="4" t="s">
        <v>47</v>
      </c>
      <c r="B21" s="10">
        <f t="shared" si="0"/>
        <v>0.29636273901212395</v>
      </c>
      <c r="C21" s="10">
        <f t="shared" si="1"/>
        <v>0.3350688867508117</v>
      </c>
      <c r="D21" s="10">
        <f t="shared" si="2"/>
        <v>0.41587544457223774</v>
      </c>
      <c r="E21" s="10">
        <f t="shared" si="3"/>
        <v>0.43787211042680324</v>
      </c>
      <c r="F21" s="10">
        <f t="shared" si="4"/>
        <v>0.3606806833604266</v>
      </c>
      <c r="G21" s="10">
        <f t="shared" si="5"/>
        <v>0.30686116111389267</v>
      </c>
      <c r="H21" s="10">
        <f t="shared" si="6"/>
        <v>0.32263301729996047</v>
      </c>
      <c r="I21" s="10">
        <f t="shared" si="7"/>
        <v>0.4165430898643328</v>
      </c>
      <c r="J21" s="10">
        <f t="shared" si="8"/>
        <v>0.5218888675813602</v>
      </c>
      <c r="K21" s="10">
        <f t="shared" si="9"/>
        <v>0.44963295840367057</v>
      </c>
      <c r="L21" s="10">
        <f t="shared" si="10"/>
        <v>0.31547525177583685</v>
      </c>
      <c r="M21" s="10">
        <f t="shared" si="11"/>
        <v>0.2780342761167142</v>
      </c>
    </row>
    <row r="22" spans="1:13" ht="12.75">
      <c r="A22" s="4" t="s">
        <v>48</v>
      </c>
      <c r="B22" s="10">
        <f t="shared" si="0"/>
        <v>0.7550412998264434</v>
      </c>
      <c r="C22" s="10">
        <f t="shared" si="1"/>
        <v>0.7945624432983701</v>
      </c>
      <c r="D22" s="10">
        <f t="shared" si="2"/>
        <v>0.8270171332775688</v>
      </c>
      <c r="E22" s="10">
        <f t="shared" si="3"/>
        <v>0.8265968299074735</v>
      </c>
      <c r="F22" s="10">
        <f t="shared" si="4"/>
        <v>0.7908358001042091</v>
      </c>
      <c r="G22" s="10">
        <f t="shared" si="5"/>
        <v>0.7760804574999172</v>
      </c>
      <c r="H22" s="10">
        <f t="shared" si="6"/>
        <v>0.7887412475475405</v>
      </c>
      <c r="I22" s="10">
        <f t="shared" si="7"/>
        <v>0.8664416202834316</v>
      </c>
      <c r="J22" s="10">
        <f t="shared" si="8"/>
        <v>0.9019153455352512</v>
      </c>
      <c r="K22" s="10">
        <f t="shared" si="9"/>
        <v>0.8650336656495394</v>
      </c>
      <c r="L22" s="10">
        <f t="shared" si="10"/>
        <v>0.8128589775768296</v>
      </c>
      <c r="M22" s="10">
        <f t="shared" si="11"/>
        <v>0.7570397365781013</v>
      </c>
    </row>
    <row r="23" spans="1:13" ht="12.75">
      <c r="A23" s="4" t="s">
        <v>49</v>
      </c>
      <c r="B23" s="10">
        <f t="shared" si="0"/>
        <v>0.0726704334544506</v>
      </c>
      <c r="C23" s="10">
        <f t="shared" si="1"/>
        <v>0.014739078078529068</v>
      </c>
      <c r="D23" s="10">
        <f t="shared" si="2"/>
        <v>0.010919004737868292</v>
      </c>
      <c r="E23" s="10">
        <f t="shared" si="3"/>
        <v>0.02786218496005153</v>
      </c>
      <c r="F23" s="10">
        <f t="shared" si="4"/>
        <v>0.006525899397081776</v>
      </c>
      <c r="G23" s="10">
        <f t="shared" si="5"/>
        <v>0.009436239334417035</v>
      </c>
      <c r="H23" s="10">
        <f t="shared" si="6"/>
        <v>0.006856889769198666</v>
      </c>
      <c r="I23" s="10">
        <f t="shared" si="7"/>
        <v>0.007048722704505567</v>
      </c>
      <c r="J23" s="10">
        <f t="shared" si="8"/>
        <v>0.035681273643777975</v>
      </c>
      <c r="K23" s="10">
        <f t="shared" si="9"/>
        <v>0.017675983749040943</v>
      </c>
      <c r="L23" s="10">
        <f t="shared" si="10"/>
        <v>0.03635027078715451</v>
      </c>
      <c r="M23" s="10">
        <f t="shared" si="11"/>
        <v>0.10686943958143848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0" sqref="A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Jonathan W. Smith</cp:lastModifiedBy>
  <dcterms:created xsi:type="dcterms:W3CDTF">2001-12-13T01:36:52Z</dcterms:created>
  <dcterms:modified xsi:type="dcterms:W3CDTF">2001-12-13T02:48:44Z</dcterms:modified>
  <cp:category/>
  <cp:version/>
  <cp:contentType/>
  <cp:contentStatus/>
</cp:coreProperties>
</file>