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60" windowHeight="9030" activeTab="3"/>
  </bookViews>
  <sheets>
    <sheet name="DIFF_DIFFS" sheetId="1" r:id="rId1"/>
    <sheet name="DIFF_PERCENTS" sheetId="2" r:id="rId2"/>
    <sheet name="DifAb" sheetId="3" r:id="rId3"/>
    <sheet name="DIFF_BE" sheetId="4" r:id="rId4"/>
    <sheet name="DifBe" sheetId="5" r:id="rId5"/>
    <sheet name="DifMonth" sheetId="6" r:id="rId6"/>
  </sheets>
  <definedNames>
    <definedName name="Hv2SequenceNo">10</definedName>
  </definedNames>
  <calcPr fullCalcOnLoad="1"/>
</workbook>
</file>

<file path=xl/sharedStrings.xml><?xml version="1.0" encoding="utf-8"?>
<sst xmlns="http://schemas.openxmlformats.org/spreadsheetml/2006/main" count="286" uniqueCount="89">
  <si>
    <t>SeqNo</t>
  </si>
  <si>
    <t>Label</t>
  </si>
  <si>
    <t>primet.hvs</t>
  </si>
  <si>
    <t>PRIMET</t>
  </si>
  <si>
    <t>Azimuth</t>
  </si>
  <si>
    <t>Zenith</t>
  </si>
  <si>
    <t>Diffuse Rad'n Above Canopy, Corrected for Intercepting Surface</t>
  </si>
  <si>
    <t>MJ.m-2.yr-1</t>
  </si>
  <si>
    <t>Diffuse Rad'n Below Canopy, Corrected for Intercepting Surface</t>
  </si>
  <si>
    <t>Monthly Fractions of Diffuse Radiation</t>
  </si>
  <si>
    <t xml:space="preserve"> </t>
  </si>
  <si>
    <t>MJ.m-2.mo-1</t>
  </si>
  <si>
    <t>DIFFUSE DIFFERENCES IN ATTENUATION per 10% diffuse proportion of total insolation</t>
  </si>
  <si>
    <t>CS2MET</t>
  </si>
  <si>
    <t>DIFFUSE PERCENTAGE ATTENUATION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</si>
  <si>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</si>
  <si>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</si>
  <si>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</si>
  <si>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</si>
  <si>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</si>
  <si>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</si>
  <si>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</si>
  <si>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</si>
  <si>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</si>
  <si>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</si>
  <si>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</si>
  <si>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</si>
  <si>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RS13</t>
  </si>
  <si>
    <t>RS13O</t>
  </si>
  <si>
    <t>RS14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</si>
  <si>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</si>
  <si>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</si>
  <si>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</si>
  <si>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</si>
  <si>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</si>
  <si>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</si>
  <si>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</si>
  <si>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</si>
  <si>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</si>
  <si>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</si>
  <si>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</si>
  <si>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</si>
  <si>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</si>
  <si>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</si>
  <si>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</si>
  <si>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</si>
  <si>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</si>
  <si>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</si>
  <si>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</si>
  <si>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cs2met.hvs</t>
  </si>
  <si>
    <t>cenmet.hvs</t>
  </si>
  <si>
    <t>vanmet.hvs</t>
  </si>
  <si>
    <t>uplmet.hvs</t>
  </si>
  <si>
    <t>h15met.hvs</t>
  </si>
  <si>
    <t>rs01.hvs</t>
  </si>
  <si>
    <t>rs02.hvs</t>
  </si>
  <si>
    <t>rs03.hvs</t>
  </si>
  <si>
    <t>rs04.hvs</t>
  </si>
  <si>
    <t>rs05.hvs</t>
  </si>
  <si>
    <t>rs07.hvs</t>
  </si>
  <si>
    <t>rs10.hvs</t>
  </si>
  <si>
    <t>rs12.hvs</t>
  </si>
  <si>
    <t>rs13.hvs</t>
  </si>
  <si>
    <t>rs13o.hvs</t>
  </si>
  <si>
    <t>rs14.hvs</t>
  </si>
  <si>
    <t>rs15.hvs</t>
  </si>
  <si>
    <t>rs16.hvs</t>
  </si>
  <si>
    <t>rs17.hvs</t>
  </si>
  <si>
    <t>rs20.hvs</t>
  </si>
  <si>
    <t>rs26.hvs</t>
  </si>
  <si>
    <t>rs38.hvs</t>
  </si>
  <si>
    <t>rs86.hvs</t>
  </si>
  <si>
    <t>gslook.hvs</t>
  </si>
  <si>
    <t>gsmack.hvs</t>
  </si>
  <si>
    <t>gsws02.hvs</t>
  </si>
  <si>
    <t>gr4c.hvs</t>
  </si>
  <si>
    <t>gr8c.hvs</t>
  </si>
  <si>
    <t>grt1.hvs</t>
  </si>
  <si>
    <t>grvc.hvs</t>
  </si>
  <si>
    <t>tsloma.hvs</t>
  </si>
  <si>
    <t>tslook.hvs</t>
  </si>
  <si>
    <t>tsmack.hvs</t>
  </si>
  <si>
    <t>tsmcra.hvs</t>
  </si>
  <si>
    <t>rs89.hvs</t>
  </si>
  <si>
    <t>Actual Month</t>
  </si>
  <si>
    <t>DIFFUSE INSOLATION BELOW CANOPY</t>
  </si>
  <si>
    <t>NOTE:  DIFF AB CONSTANT THROUGHOUT YEAR (1259.28 MJ m-2 yr-1)</t>
  </si>
  <si>
    <t>MONTHLY PERCENTS OF DIFFUSE INSOLATION:</t>
  </si>
  <si>
    <t>MJ m-2 mo-1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</si>
</sst>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&quot;£&quot;#,##0;[Red]\-&quot;£&quot;#,##0"/>
    <numFmt numFmtId="169" formatCode="&quot;£&quot;#,##0.00;[Red]\-&quot;£&quot;#,##0.00"/>
    <numFmt numFmtId="170" formatCode=";;"/>
    <numFmt numFmtId="171" formatCode="0.0"/>
    <numFmt numFmtId="172" formatCode="#0.00;\-0;0"/>
    <numFmt numFmtId="173" formatCode="hh:mm"/>
    <numFmt numFmtId="174" formatCode="#0.00000;\-0;0"/>
    <numFmt numFmtId="175" formatCode="#0.0"/>
    <numFmt numFmtId="176" formatCode="#0.000"/>
    <numFmt numFmtId="177" formatCode="0.0000"/>
  </numFmts>
  <fonts count="7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9" fontId="4" fillId="0" borderId="0" applyFont="0" applyFill="0" applyProtection="0">
      <alignment/>
    </xf>
    <xf numFmtId="168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2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70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right" wrapText="1"/>
    </xf>
    <xf numFmtId="175" fontId="5" fillId="0" borderId="0" xfId="0" applyNumberFormat="1" applyFont="1" applyAlignment="1">
      <alignment horizontal="right" vertical="center" wrapText="1"/>
    </xf>
    <xf numFmtId="175" fontId="5" fillId="0" borderId="0" xfId="0" applyNumberFormat="1" applyFont="1" applyAlignment="1">
      <alignment horizontal="right" vertical="center"/>
    </xf>
    <xf numFmtId="172" fontId="0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left" vertical="center"/>
    </xf>
    <xf numFmtId="175" fontId="5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">
      <selection activeCell="B4" sqref="B4"/>
    </sheetView>
  </sheetViews>
  <sheetFormatPr defaultColWidth="9.33203125" defaultRowHeight="11.25"/>
  <cols>
    <col min="1" max="1" width="14.66015625" style="0" customWidth="1"/>
  </cols>
  <sheetData>
    <row r="1" ht="15.75">
      <c r="A1" s="1" t="s">
        <v>12</v>
      </c>
    </row>
    <row r="2" spans="1:3" ht="11.25" customHeight="1">
      <c r="A2" s="6" t="s">
        <v>11</v>
      </c>
      <c r="B2" s="19" t="s">
        <v>84</v>
      </c>
      <c r="C2" s="14" t="s">
        <v>10</v>
      </c>
    </row>
    <row r="3" spans="1:13" ht="11.25">
      <c r="A3" s="14" t="s">
        <v>10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3</v>
      </c>
      <c r="B4" s="17">
        <f>ABS(DifBe!G6-DifAb!G6)*(DifMonth!C3)</f>
        <v>13.126336287267826</v>
      </c>
      <c r="C4" s="17">
        <f>ABS(DifBe!G6-DifAb!G6)*(DifMonth!D3)</f>
        <v>14.92911848629077</v>
      </c>
      <c r="D4" s="17">
        <f>ABS(DifBe!G6-DifAb!G6)*(DifMonth!E3)</f>
        <v>17.294628488744287</v>
      </c>
      <c r="E4" s="17">
        <f>ABS(DifBe!G6-DifAb!G6)*(DifMonth!F3)</f>
        <v>19.173809880479002</v>
      </c>
      <c r="F4" s="17">
        <f>ABS(DifBe!G6-DifAb!G6)*(DifMonth!G3)</f>
        <v>21.0223122213887</v>
      </c>
      <c r="G4" s="17">
        <f>ABS(DifBe!G6-DifAb!G6)*(DifMonth!H3)</f>
        <v>22.245893041119047</v>
      </c>
      <c r="H4" s="17">
        <f>ABS(DifBe!G6-DifAb!G6)*(DifMonth!I3)</f>
        <v>21.481781740915576</v>
      </c>
      <c r="I4" s="17">
        <f>ABS(DifBe!G6-DifAb!G6)*(DifMonth!J3)</f>
        <v>20.08773522257213</v>
      </c>
      <c r="J4" s="17">
        <f>ABS(DifBe!G6-DifAb!G6)*(DifMonth!K3)</f>
        <v>17.736311321259738</v>
      </c>
      <c r="K4" s="17">
        <f>ABS(DifBe!O6-DifAb!G6)*(DifMonth!L3)</f>
        <v>95.00511965146278</v>
      </c>
      <c r="L4" s="17">
        <f>ABS(DifBe!G6-DifAb!G6)*(DifMonth!M3)</f>
        <v>13.755197141742755</v>
      </c>
      <c r="M4" s="17">
        <f>ABS(DifBe!G6-DifAb!G6)*(DifMonth!N3)</f>
        <v>12.941545740072288</v>
      </c>
    </row>
    <row r="5" spans="1:13" ht="11.25">
      <c r="A5" s="5" t="s">
        <v>13</v>
      </c>
      <c r="B5" s="17">
        <f>ABS(DifBe!G19-DifAb!G6)*(DifMonth!C4)</f>
        <v>47.51476419010139</v>
      </c>
      <c r="C5" s="17">
        <f>ABS(DifBe!G19-DifAb!G6)*(DifMonth!D4)</f>
        <v>54.04048234923268</v>
      </c>
      <c r="D5" s="17">
        <f>ABS(DifBe!G19-DifAb!G6)*(DifMonth!E4)</f>
        <v>62.603164844646614</v>
      </c>
      <c r="E5" s="17">
        <f>ABS(DifBe!G19-DifAb!G6)*(DifMonth!F4)</f>
        <v>69.40543310477867</v>
      </c>
      <c r="F5" s="17">
        <f>ABS(DifBe!G19-DifAb!G6)*(DifMonth!G4)</f>
        <v>76.09664921497146</v>
      </c>
      <c r="G5" s="17">
        <f>ABS(DifBe!G19-DifAb!G6)*(DifMonth!H4)</f>
        <v>80.52577192253234</v>
      </c>
      <c r="H5" s="17">
        <f>ABS(DifBe!G19-DifAb!G6)*(DifMonth!I4)</f>
        <v>77.75983880535509</v>
      </c>
      <c r="I5" s="17">
        <f>ABS(DifBe!G19-DifAb!G6)*(DifMonth!J4)</f>
        <v>72.71366368538888</v>
      </c>
      <c r="J5" s="17">
        <f>ABS(DifBe!G19-DifAb!G6)*(DifMonth!K4)</f>
        <v>64.20197011479225</v>
      </c>
      <c r="K5" s="17">
        <f>ABS(DifBe!G19-DifAb!G6)*(DifMonth!L4)</f>
        <v>57.24241398486275</v>
      </c>
      <c r="L5" s="17">
        <f>ABS(DifBe!G19-DifAb!G6)*(DifMonth!M4)</f>
        <v>49.79111720703155</v>
      </c>
      <c r="M5" s="17">
        <f>ABS(DifBe!G19-DifAb!G6)*(DifMonth!N4)</f>
        <v>46.84585863394308</v>
      </c>
    </row>
    <row r="6" spans="1:13" ht="11.25">
      <c r="A6" s="5" t="s">
        <v>15</v>
      </c>
      <c r="B6" s="17">
        <f>ABS(DifBe!G32-DifAb!G6)*(DifMonth!C5)</f>
        <v>9.251389510364882</v>
      </c>
      <c r="C6" s="17">
        <f>ABS(DifBe!G32-DifAb!G6)*(DifMonth!D5)</f>
        <v>10.521983220636562</v>
      </c>
      <c r="D6" s="17">
        <f>ABS(DifBe!G32-DifAb!G6)*(DifMonth!E5)</f>
        <v>12.189185244447941</v>
      </c>
      <c r="E6" s="17">
        <f>ABS(DifBe!G32-DifAb!G6)*(DifMonth!F5)</f>
        <v>13.513624801312748</v>
      </c>
      <c r="F6" s="17">
        <f>ABS(DifBe!G32-DifAb!G6)*(DifMonth!G5)</f>
        <v>14.816441885403806</v>
      </c>
      <c r="G6" s="17">
        <f>ABS(DifBe!G32-DifAb!G6)*(DifMonth!H5)</f>
        <v>15.678816771510974</v>
      </c>
      <c r="H6" s="17">
        <f>ABS(DifBe!G32-DifAb!G6)*(DifMonth!I5)</f>
        <v>15.140274171904528</v>
      </c>
      <c r="I6" s="17">
        <f>ABS(DifBe!G32-DifAb!G6)*(DifMonth!J5)</f>
        <v>14.157755740674572</v>
      </c>
      <c r="J6" s="17">
        <f>ABS(DifBe!G32-DifAb!G6)*(DifMonth!K5)</f>
        <v>12.50048154481815</v>
      </c>
      <c r="K6" s="17">
        <f>ABS(DifBe!G32-DifAb!G6)*(DifMonth!L5)</f>
        <v>11.145417162732073</v>
      </c>
      <c r="L6" s="17">
        <f>ABS(DifBe!G32-DifAb!G6)*(DifMonth!M5)</f>
        <v>9.694608134758317</v>
      </c>
      <c r="M6" s="17">
        <f>ABS(DifBe!G32-DifAb!G6)*(DifMonth!N5)</f>
        <v>9.12114986904184</v>
      </c>
    </row>
    <row r="7" spans="1:13" ht="11.25">
      <c r="A7" s="5" t="s">
        <v>16</v>
      </c>
      <c r="B7" s="17">
        <f>ABS(DifBe!G45-DifAb!G6)*(DifMonth!C6)</f>
        <v>4.027992050361228</v>
      </c>
      <c r="C7" s="17">
        <f>ABS(DifBe!G45-DifAb!G6)*(DifMonth!D6)</f>
        <v>4.581199907243632</v>
      </c>
      <c r="D7" s="17">
        <f>ABS(DifBe!G45-DifAb!G6)*(DifMonth!E6)</f>
        <v>5.307088325489847</v>
      </c>
      <c r="E7" s="17">
        <f>ABS(DifBe!G45-DifAb!G6)*(DifMonth!F6)</f>
        <v>5.883740297635053</v>
      </c>
      <c r="F7" s="17">
        <f>ABS(DifBe!G45-DifAb!G6)*(DifMonth!G6)</f>
        <v>6.45097799224452</v>
      </c>
      <c r="G7" s="17">
        <f>ABS(DifBe!G45-DifAb!G6)*(DifMonth!H6)</f>
        <v>6.8264501504299595</v>
      </c>
      <c r="H7" s="17">
        <f>ABS(DifBe!G45-DifAb!G6)*(DifMonth!I6)</f>
        <v>6.591972366572162</v>
      </c>
      <c r="I7" s="17">
        <f>ABS(DifBe!G45-DifAb!G6)*(DifMonth!J6)</f>
        <v>6.164190526244962</v>
      </c>
      <c r="J7" s="17">
        <f>ABS(DifBe!G45-DifAb!G6)*(DifMonth!K6)</f>
        <v>5.442624616745689</v>
      </c>
      <c r="K7" s="17">
        <f>ABS(DifBe!G45-DifAb!G6)*(DifMonth!L6)</f>
        <v>4.852638804057203</v>
      </c>
      <c r="L7" s="17">
        <f>ABS(DifBe!G45-DifAb!G6)*(DifMonth!M6)</f>
        <v>4.2209664239543665</v>
      </c>
      <c r="M7" s="17">
        <f>ABS(DifBe!G45-DifAb!G6)*(DifMonth!N6)</f>
        <v>3.9712865966233477</v>
      </c>
    </row>
    <row r="8" spans="1:13" ht="11.25">
      <c r="A8" s="5" t="s">
        <v>17</v>
      </c>
      <c r="B8" s="17">
        <f>ABS(DifBe!G58-DifAb!G6)*(DifMonth!C7)</f>
        <v>5.5841774823369175</v>
      </c>
      <c r="C8" s="17">
        <f>ABS(DifBe!G58-DifAb!G6)*(DifMonth!D7)</f>
        <v>6.35111317109468</v>
      </c>
      <c r="D8" s="17">
        <f>ABS(DifBe!G58-DifAb!G6)*(DifMonth!E7)</f>
        <v>7.357443300146489</v>
      </c>
      <c r="E8" s="17">
        <f>ABS(DifBe!G58-DifAb!G6)*(DifMonth!F7)</f>
        <v>8.156880567583414</v>
      </c>
      <c r="F8" s="17">
        <f>ABS(DifBe!G58-DifAb!G6)*(DifMonth!G7)</f>
        <v>8.943266419831266</v>
      </c>
      <c r="G8" s="17">
        <f>ABS(DifBe!G58-DifAb!G6)*(DifMonth!H7)</f>
        <v>9.463799515420556</v>
      </c>
      <c r="H8" s="17">
        <f>ABS(DifBe!G58-DifAb!G6)*(DifMonth!I7)</f>
        <v>9.138732945189973</v>
      </c>
      <c r="I8" s="17">
        <f>ABS(DifBe!G58-DifAb!G6)*(DifMonth!J7)</f>
        <v>8.545680702225996</v>
      </c>
      <c r="J8" s="17">
        <f>ABS(DifBe!G58-DifAb!G6)*(DifMonth!K7)</f>
        <v>7.545343051736728</v>
      </c>
      <c r="K8" s="17">
        <f>ABS(DifBe!G58-DifAb!G6)*(DifMonth!L7)</f>
        <v>6.727420511443274</v>
      </c>
      <c r="L8" s="17">
        <f>ABS(DifBe!G58-DifAb!G6)*(DifMonth!M7)</f>
        <v>5.851706101612677</v>
      </c>
      <c r="M8" s="17">
        <f>ABS(DifBe!G58-DifAb!G6)*(DifMonth!N7)</f>
        <v>5.5055642889815894</v>
      </c>
    </row>
    <row r="9" spans="1:13" ht="11.25">
      <c r="A9" s="5" t="s">
        <v>18</v>
      </c>
      <c r="B9" s="17">
        <f>ABS(DifBe!G71-DifAb!G6)*(DifMonth!C8)</f>
        <v>34.9400344218634</v>
      </c>
      <c r="C9" s="17">
        <f>ABS(DifBe!G71-DifAb!G6)*(DifMonth!D8)</f>
        <v>39.73872849083085</v>
      </c>
      <c r="D9" s="17">
        <f>ABS(DifBe!G71-DifAb!G6)*(DifMonth!E8)</f>
        <v>46.035306538367024</v>
      </c>
      <c r="E9" s="17">
        <f>ABS(DifBe!G71-DifAb!G6)*(DifMonth!F8)</f>
        <v>51.037362030105655</v>
      </c>
      <c r="F9" s="17">
        <f>ABS(DifBe!G71-DifAb!G6)*(DifMonth!G8)</f>
        <v>55.95775520050822</v>
      </c>
      <c r="G9" s="17">
        <f>ABS(DifBe!G71-DifAb!G6)*(DifMonth!H8)</f>
        <v>59.21471548429878</v>
      </c>
      <c r="H9" s="17">
        <f>ABS(DifBe!G71-DifAb!G6)*(DifMonth!I8)</f>
        <v>57.180783506101605</v>
      </c>
      <c r="I9" s="17">
        <f>ABS(DifBe!G71-DifAb!G6)*(DifMonth!J8)</f>
        <v>53.470073048085666</v>
      </c>
      <c r="J9" s="17">
        <f>ABS(DifBe!G71-DifAb!G6)*(DifMonth!K8)</f>
        <v>47.21098976283271</v>
      </c>
      <c r="K9" s="17">
        <f>ABS(DifBe!G71-DifAb!G6)*(DifMonth!L8)</f>
        <v>42.09327246200087</v>
      </c>
      <c r="L9" s="17">
        <f>ABS(DifBe!G71-DifAb!G6)*(DifMonth!M8)</f>
        <v>36.61395313162777</v>
      </c>
      <c r="M9" s="17">
        <f>ABS(DifBe!G71-DifAb!G6)*(DifMonth!N8)</f>
        <v>34.44815398100423</v>
      </c>
    </row>
    <row r="10" spans="1:13" ht="11.25">
      <c r="A10" s="5" t="s">
        <v>19</v>
      </c>
      <c r="B10" s="17">
        <f>ABS(DifBe!G84-DifAb!G6)*(DifMonth!C9)</f>
        <v>59.589134940170936</v>
      </c>
      <c r="C10" s="17">
        <f>ABS(DifBe!G84-DifAb!G6)*(DifMonth!D9)</f>
        <v>67.7731574559979</v>
      </c>
      <c r="D10" s="17">
        <f>ABS(DifBe!G84-DifAb!G6)*(DifMonth!E9)</f>
        <v>78.51177420736458</v>
      </c>
      <c r="E10" s="17">
        <f>ABS(DifBe!G84-DifAb!G6)*(DifMonth!F9)</f>
        <v>87.04262326368156</v>
      </c>
      <c r="F10" s="17">
        <f>ABS(DifBe!G84-DifAb!G6)*(DifMonth!G9)</f>
        <v>95.43419978732533</v>
      </c>
      <c r="G10" s="17">
        <f>ABS(DifBe!G84-DifAb!G6)*(DifMonth!H9)</f>
        <v>100.98884359512105</v>
      </c>
      <c r="H10" s="17">
        <f>ABS(DifBe!G84-DifAb!G6)*(DifMonth!I9)</f>
        <v>97.52003627671498</v>
      </c>
      <c r="I10" s="17">
        <f>ABS(DifBe!G84-DifAb!G6)*(DifMonth!J9)</f>
        <v>91.1915357510185</v>
      </c>
      <c r="J10" s="17">
        <f>ABS(DifBe!G84-DifAb!G6)*(DifMonth!K9)</f>
        <v>80.51686514298606</v>
      </c>
      <c r="K10" s="17">
        <f>ABS(DifBe!G84-DifAb!G6)*(DifMonth!L9)</f>
        <v>71.78875849194941</v>
      </c>
      <c r="L10" s="17">
        <f>ABS(DifBe!G84-DifAb!Q6)*(DifMonth!M9)</f>
        <v>62.44387687226327</v>
      </c>
      <c r="M10" s="17">
        <f>ABS(DifBe!G84-DifAb!R6)*(DifMonth!N9)</f>
        <v>58.75017859812731</v>
      </c>
    </row>
    <row r="11" spans="1:13" ht="11.25">
      <c r="A11" s="5" t="s">
        <v>20</v>
      </c>
      <c r="B11" s="17">
        <f>ABS(DifBe!G97-DifAb!G6)*(DifMonth!C10)</f>
        <v>67.68881396519036</v>
      </c>
      <c r="C11" s="17">
        <f>ABS(DifBe!G97-DifAb!G6)*(DifMonth!D10)</f>
        <v>76.98525329287884</v>
      </c>
      <c r="D11" s="17">
        <f>ABS(DifBe!G97-DifAb!G6)*(DifMonth!E10)</f>
        <v>89.18352118612057</v>
      </c>
      <c r="E11" s="17">
        <f>ABS(DifBe!G97-DifAb!G6)*(DifMonth!F10)</f>
        <v>98.87392960231806</v>
      </c>
      <c r="F11" s="17">
        <f>ABS(DifBe!G97-DifAb!G6)*(DifMonth!G10)</f>
        <v>108.4061348064024</v>
      </c>
      <c r="G11" s="17">
        <f>ABS(DifBe!G97-DifAb!G6)*(DifMonth!H10)</f>
        <v>114.7157959841705</v>
      </c>
      <c r="H11" s="17">
        <f>ABS(DifBe!G97-DifAb!G6)*(DifMonth!I10)</f>
        <v>110.77548952574607</v>
      </c>
      <c r="I11" s="17">
        <f>ABS(DifBe!G97-DifAb!G6)*(DifMonth!J10)</f>
        <v>103.58678481988701</v>
      </c>
      <c r="J11" s="17">
        <f>ABS(DifBe!G97-DifAb!G6)*(DifMonth!K10)</f>
        <v>91.4611549772612</v>
      </c>
      <c r="K11" s="17">
        <f>ABS(DifBe!G97-DifAb!G6)*(DifMonth!L10)</f>
        <v>81.54667664218326</v>
      </c>
      <c r="L11" s="17">
        <f>ABS(DifBe!G97-DifAb!Q6)*(DifMonth!M10)</f>
        <v>70.93159799533461</v>
      </c>
      <c r="M11" s="17">
        <f>ABS(DifBe!G97-DifAb!R6)*(DifMonth!N10)</f>
        <v>66.73583158523444</v>
      </c>
    </row>
    <row r="12" spans="1:13" ht="11.25">
      <c r="A12" s="5" t="s">
        <v>21</v>
      </c>
      <c r="B12" s="17">
        <f>ABS(DifBe!G110-DifAb!G6)*(DifMonth!C11)</f>
        <v>73.46580012614629</v>
      </c>
      <c r="C12" s="17">
        <f>ABS(DifBe!G110-DifAb!G6)*(DifMonth!D11)</f>
        <v>83.55565565063563</v>
      </c>
      <c r="D12" s="17">
        <f>ABS(DifBe!G110-DifAb!G6)*(DifMonth!E11)</f>
        <v>96.79499991497659</v>
      </c>
      <c r="E12" s="17">
        <f>ABS(DifBe!G110-DifAb!G6)*(DifMonth!F11)</f>
        <v>107.31244831067752</v>
      </c>
      <c r="F12" s="17">
        <f>ABS(DifBe!G110-DifAb!G6)*(DifMonth!G11)</f>
        <v>117.65819144402306</v>
      </c>
      <c r="G12" s="17">
        <f>ABS(DifBe!G110-DifAb!G6)*(DifMonth!H11)</f>
        <v>124.50635851617767</v>
      </c>
      <c r="H12" s="17">
        <f>ABS(DifBe!G110-DifAb!G6)*(DifMonth!I11)</f>
        <v>120.22976169385429</v>
      </c>
      <c r="I12" s="17">
        <f>ABS(DifBe!G110-DifAb!G6)*(DifMonth!J11)</f>
        <v>112.4275280285086</v>
      </c>
      <c r="J12" s="17">
        <f>ABS(DifBe!G110-DifAb!G6)*(DifMonth!K11)</f>
        <v>99.26702119971272</v>
      </c>
      <c r="K12" s="17">
        <f>ABS(DifBe!G110-DifAb!G6)*(DifMonth!L11)</f>
        <v>88.50637935873706</v>
      </c>
      <c r="L12" s="17">
        <f>ABS(DifBe!G110-DifAb!Q6)*(DifMonth!M11)</f>
        <v>76.98534991742622</v>
      </c>
      <c r="M12" s="17">
        <f>ABS(DifBe!G110-DifAb!R6)*(DifMonth!N11)</f>
        <v>72.43149022185598</v>
      </c>
    </row>
    <row r="13" spans="1:13" ht="11.25">
      <c r="A13" s="5" t="s">
        <v>22</v>
      </c>
      <c r="B13" s="17">
        <f>ABS(DifBe!G123-DifAb!G6)*(DifMonth!C12)</f>
        <v>68.11966127995866</v>
      </c>
      <c r="C13" s="17">
        <f>ABS(DifBe!G123-DifAb!G6)*(DifMonth!D12)</f>
        <v>77.47527354460097</v>
      </c>
      <c r="D13" s="17">
        <f>ABS(DifBe!G123-DifAb!G6)*(DifMonth!E12)</f>
        <v>89.75118485717238</v>
      </c>
      <c r="E13" s="17">
        <f>ABS(DifBe!G123-DifAb!G6)*(DifMonth!F12)</f>
        <v>99.50327387021521</v>
      </c>
      <c r="F13" s="17">
        <f>ABS(DifBe!G123-DifAb!G6)*(DifMonth!G12)</f>
        <v>109.09615268896965</v>
      </c>
      <c r="G13" s="17">
        <f>ABS(DifBe!G123-DifAb!G6)*(DifMonth!H12)</f>
        <v>115.44597560715378</v>
      </c>
      <c r="H13" s="17">
        <f>ABS(DifBe!G123-DifAb!G6)*(DifMonth!I12)</f>
        <v>111.4805886316169</v>
      </c>
      <c r="I13" s="17">
        <f>ABS(DifBe!G123-DifAb!G6)*(DifMonth!J12)</f>
        <v>104.24612696921294</v>
      </c>
      <c r="J13" s="17">
        <f>ABS(DifBe!G123-DifAb!G6)*(DifMonth!K12)</f>
        <v>92.04331605704945</v>
      </c>
      <c r="K13" s="17">
        <f>ABS(DifBe!G123-DifAb!G6)*(DifMonth!L12)</f>
        <v>82.06573089356417</v>
      </c>
      <c r="L13" s="17">
        <f>ABS(DifBe!G123-DifAb!Q6)*(DifMonth!M12)</f>
        <v>71.38308648556756</v>
      </c>
      <c r="M13" s="17">
        <f>ABS(DifBe!G123-DifAb!R6)*(DifMonth!N12)</f>
        <v>67.16061349764588</v>
      </c>
    </row>
    <row r="14" spans="1:13" ht="11.25">
      <c r="A14" s="5" t="s">
        <v>23</v>
      </c>
      <c r="B14" s="17">
        <f>ABS(DifBe!G136-DifAb!G6)*(DifMonth!C13)</f>
        <v>71.75430926675415</v>
      </c>
      <c r="C14" s="17">
        <f>ABS(DifBe!G136-DifAb!G6)*(DifMonth!D13)</f>
        <v>81.6091071797685</v>
      </c>
      <c r="D14" s="17">
        <f>ABS(DifBe!G136-DifAb!G6)*(DifMonth!E13)</f>
        <v>94.54002198912688</v>
      </c>
      <c r="E14" s="17">
        <f>ABS(DifBe!G136-DifAb!G6)*(DifMonth!F13)</f>
        <v>104.81245138602208</v>
      </c>
      <c r="F14" s="17">
        <f>ABS(DifBe!G136-DifAb!G6)*(DifMonth!G13)</f>
        <v>114.91717564016211</v>
      </c>
      <c r="G14" s="17">
        <f>ABS(DifBe!G136-DifAb!G6)*(DifMonth!H13)</f>
        <v>121.60580486848384</v>
      </c>
      <c r="H14" s="17">
        <f>ABS(DifBe!G136-DifAb!G6)*(DifMonth!I13)</f>
        <v>117.42883748405052</v>
      </c>
      <c r="I14" s="17">
        <f>ABS(DifBe!G136-DifAb!G6)*(DifMonth!J13)</f>
        <v>109.80836800800316</v>
      </c>
      <c r="J14" s="17">
        <f>ABS(DifBe!G136-DifAb!G6)*(DifMonth!K13)</f>
        <v>96.95445400340269</v>
      </c>
      <c r="K14" s="17">
        <f>ABS(DifBe!G136-DifAb!G6)*(DifMonth!L13)</f>
        <v>86.44449670027186</v>
      </c>
      <c r="L14" s="17">
        <f>ABS(DifBe!G136-DifAb!Q6)*(DifMonth!M13)</f>
        <v>75.19186438863746</v>
      </c>
      <c r="M14" s="17">
        <f>ABS(DifBe!G136-DifAb!R6)*(DifMonth!N13)</f>
        <v>70.74409346804713</v>
      </c>
    </row>
    <row r="15" spans="1:13" ht="11.25">
      <c r="A15" s="5" t="s">
        <v>24</v>
      </c>
      <c r="B15" s="17">
        <f>ABS(DifBe!G149-DifAb!G6)*(DifMonth!C14)</f>
        <v>67.99754612533684</v>
      </c>
      <c r="C15" s="17">
        <f>ABS(DifBe!G149-DifAb!G6)*(DifMonth!D14)</f>
        <v>77.33638699069716</v>
      </c>
      <c r="D15" s="17">
        <f>ABS(DifBe!G149-DifAb!G6)*(DifMonth!E14)</f>
        <v>89.59029181087135</v>
      </c>
      <c r="E15" s="17">
        <f>ABS(DifBe!G149-DifAb!G6)*(DifMonth!F14)</f>
        <v>99.32489867800598</v>
      </c>
      <c r="F15" s="17">
        <f>ABS(DifBe!G149-DifAb!G6)*(DifMonth!G14)</f>
        <v>108.90058076004433</v>
      </c>
      <c r="G15" s="17">
        <f>ABS(DifBe!G149-DifAb!G6)*(DifMonth!H14)</f>
        <v>115.23902062680241</v>
      </c>
      <c r="H15" s="17">
        <f>ABS(DifBe!G149-DifAb!G6)*(DifMonth!I14)</f>
        <v>111.28074222806339</v>
      </c>
      <c r="I15" s="17">
        <f>ABS(DifBe!G149-DifAb!G6)*(DifMonth!J14)</f>
        <v>104.0592494704941</v>
      </c>
      <c r="J15" s="17">
        <f>ABS(DifBe!G149-DifAb!G6)*(DifMonth!K14)</f>
        <v>91.87831400681875</v>
      </c>
      <c r="K15" s="17">
        <f>ABS(DifBe!G149-DifAb!G6)*(DifMonth!L14)</f>
        <v>81.91861522638497</v>
      </c>
      <c r="L15" s="17">
        <f>ABS(DifBe!G149-DifAb!Q6)*(DifMonth!M14)</f>
        <v>71.25512099778351</v>
      </c>
      <c r="M15" s="17">
        <f>ABS(DifBe!G149-DifAb!R6)*(DifMonth!N14)</f>
        <v>67.0402174614246</v>
      </c>
    </row>
    <row r="16" spans="1:13" ht="11.25">
      <c r="A16" s="5" t="s">
        <v>25</v>
      </c>
      <c r="B16" s="17">
        <f>ABS(DifBe!G162-DifAb!G6)*(DifMonth!C15)</f>
        <v>72.81201437524787</v>
      </c>
      <c r="C16" s="17">
        <f>ABS(DifBe!G162-DifAb!G6)*(DifMonth!D15)</f>
        <v>82.81207840819683</v>
      </c>
      <c r="D16" s="17">
        <f>ABS(DifBe!G162-DifAb!G6)*(DifMonth!E15)</f>
        <v>95.93360329785727</v>
      </c>
      <c r="E16" s="17">
        <f>ABS(DifBe!G162-DifAb!G6)*(DifMonth!F15)</f>
        <v>106.35745497392661</v>
      </c>
      <c r="F16" s="17">
        <f>ABS(DifBe!G162-DifAb!G6)*(DifMonth!G15)</f>
        <v>116.61112942454601</v>
      </c>
      <c r="G16" s="17">
        <f>ABS(DifBe!G162-DifAb!G6)*(DifMonth!H15)</f>
        <v>123.3983533906042</v>
      </c>
      <c r="H16" s="17">
        <f>ABS(DifBe!G162-DifAb!G6)*(DifMonth!I15)</f>
        <v>119.15981479482937</v>
      </c>
      <c r="I16" s="17">
        <f>ABS(DifBe!G162-DifAb!G6)*(DifMonth!J15)</f>
        <v>111.42701465075243</v>
      </c>
      <c r="J16" s="17">
        <f>ABS(DifBe!G162-DifAb!G6)*(DifMonth!K15)</f>
        <v>98.38362560770845</v>
      </c>
      <c r="K16" s="17">
        <f>ABS(DifBe!G162-DifAb!G6)*(DifMonth!L15)</f>
        <v>87.71874470983927</v>
      </c>
      <c r="L16" s="17">
        <f>ABS(DifBe!G162-DifAb!Q6)*(DifMonth!M15)</f>
        <v>76.30024238282854</v>
      </c>
      <c r="M16" s="17">
        <f>ABS(DifBe!G162-DifAb!R6)*(DifMonth!N15)</f>
        <v>71.78690836639443</v>
      </c>
    </row>
    <row r="17" spans="1:13" ht="11.25">
      <c r="A17" s="5" t="s">
        <v>26</v>
      </c>
      <c r="B17" s="17">
        <f>ABS(DifBe!G175-DifAb!G6)*(DifMonth!C16)</f>
        <v>73.13702855601059</v>
      </c>
      <c r="C17" s="17">
        <f>ABS(DifBe!G175-DifAb!G6)*(DifMonth!D16)</f>
        <v>83.18173031320232</v>
      </c>
      <c r="D17" s="17">
        <f>ABS(DifBe!G175-DifAb!G6)*(DifMonth!E16)</f>
        <v>96.36182632878153</v>
      </c>
      <c r="E17" s="17">
        <f>ABS(DifBe!G175-DifAb!G6)*(DifMonth!F16)</f>
        <v>106.83220740857575</v>
      </c>
      <c r="F17" s="17">
        <f>ABS(DifBe!G175-DifAb!G6)*(DifMonth!G16)</f>
        <v>117.13165163537798</v>
      </c>
      <c r="G17" s="17">
        <f>ABS(DifBe!G175-DifAb!G6)*(DifMonth!H16)</f>
        <v>123.94917203061628</v>
      </c>
      <c r="H17" s="17">
        <f>ABS(DifBe!G175-DifAb!G6)*(DifMonth!I16)</f>
        <v>119.69171368428715</v>
      </c>
      <c r="I17" s="17">
        <f>ABS(DifBe!G175-DifAb!G6)*(DifMonth!J16)</f>
        <v>111.92439630118868</v>
      </c>
      <c r="J17" s="17">
        <f>ABS(DifBe!G175-DifAb!G6)*(DifMonth!K16)</f>
        <v>98.8227849106301</v>
      </c>
      <c r="K17" s="17">
        <f>ABS(DifBe!G175-DifAb!P6)*(DifMonth!L16)</f>
        <v>88.11021361123088</v>
      </c>
      <c r="L17" s="17">
        <f>ABS(DifBe!G175-DifAb!Q6)*(DifMonth!M16)</f>
        <v>76.64082745031531</v>
      </c>
      <c r="M17" s="17">
        <f>ABS(DifBe!G175-DifAb!R6)*(DifMonth!N16)</f>
        <v>72.10734704741411</v>
      </c>
    </row>
    <row r="18" spans="1:13" ht="11.25">
      <c r="A18" s="5" t="s">
        <v>27</v>
      </c>
      <c r="B18" s="17">
        <f>ABS(DifBe!G188-DifAb!G6)*(DifMonth!C17)</f>
        <v>59.54592496238166</v>
      </c>
      <c r="C18" s="17">
        <f>ABS(DifBe!G188-DifAb!G6)*(DifMonth!D17)</f>
        <v>67.72401298307808</v>
      </c>
      <c r="D18" s="17">
        <f>ABS(DifBe!G188-DifAb!G6)*(DifMonth!E17)</f>
        <v>78.45484282175036</v>
      </c>
      <c r="E18" s="17">
        <f>ABS(DifBe!G188-DifAb!G6)*(DifMonth!F17)</f>
        <v>86.97950588797674</v>
      </c>
      <c r="F18" s="17">
        <f>ABS(DifBe!G188-DifAb!G6)*(DifMonth!G17)</f>
        <v>95.36499741247482</v>
      </c>
      <c r="G18" s="17">
        <f>ABS(DifBe!G188-DifAb!G6)*(DifMonth!H17)</f>
        <v>100.91561337130439</v>
      </c>
      <c r="H18" s="17">
        <f>ABS(DifBe!G188-DifAb!G6)*(DifMonth!I17)</f>
        <v>97.44932139545756</v>
      </c>
      <c r="I18" s="17">
        <f>ABS(DifBe!G188-DifAb!G6)*(DifMonth!J17)</f>
        <v>91.12540986685644</v>
      </c>
      <c r="J18" s="17">
        <f>ABS(DifBe!G188-DifAb!G6)*(DifMonth!K17)</f>
        <v>80.4584798021352</v>
      </c>
      <c r="K18" s="17">
        <f>ABS(DifBe!G188-DifAb!P6)*(DifMonth!L17)</f>
        <v>71.73661707384684</v>
      </c>
      <c r="L18" s="17">
        <f>ABS(DifBe!G188-DifAb!Q6)*(DifMonth!M17)</f>
        <v>62.398596776585826</v>
      </c>
      <c r="M18" s="17">
        <f>ABS(DifBe!G188-DifAb!R6)*(DifMonth!N17)</f>
        <v>58.70757692377208</v>
      </c>
    </row>
    <row r="19" spans="1:13" ht="11.25">
      <c r="A19" s="5" t="s">
        <v>28</v>
      </c>
      <c r="B19" s="17">
        <f>ABS(DifBe!G201-DifAb!G6)*(DifMonth!C18)</f>
        <v>26.89796870056301</v>
      </c>
      <c r="C19" s="17">
        <f>ABS(DifBe!G201-DifAb!G6)*(DifMonth!D18)</f>
        <v>30.592158617843005</v>
      </c>
      <c r="D19" s="17">
        <f>ABS(DifBe!G201-DifAb!G6)*(DifMonth!E18)</f>
        <v>35.43946807376333</v>
      </c>
      <c r="E19" s="17">
        <f>ABS(DifBe!G201-DifAb!G6)*(DifMonth!F18)</f>
        <v>39.290212192408916</v>
      </c>
      <c r="F19" s="17">
        <f>ABS(DifBe!G201-DifAb!G6)*(DifMonth!G18)</f>
        <v>43.07809001456516</v>
      </c>
      <c r="G19" s="17">
        <f>ABS(DifBe!G201-DifAb!G6)*(DifMonth!H18)</f>
        <v>45.585403393671534</v>
      </c>
      <c r="H19" s="17">
        <f>ABS(DifBe!G201-DifAb!G6)*(DifMonth!I18)</f>
        <v>44.01961676541371</v>
      </c>
      <c r="I19" s="17">
        <f>ABS(DifBe!G201-DifAb!G6)*(DifMonth!J18)</f>
        <v>41.16299182476658</v>
      </c>
      <c r="J19" s="17">
        <f>ABS(DifBe!G201-DifAb!G6)*(DifMonth!K18)</f>
        <v>36.34454704969207</v>
      </c>
      <c r="K19" s="17">
        <f>ABS(DifBe!G201-DifAb!P6)*(DifMonth!L18)</f>
        <v>32.40467762400217</v>
      </c>
      <c r="L19" s="17">
        <f>ABS(DifBe!G201-DifAb!Q6)*(DifMonth!M18)</f>
        <v>28.18653144256689</v>
      </c>
      <c r="M19" s="17">
        <f>ABS(DifBe!G201-DifAb!R6)*(DifMonth!N18)</f>
        <v>26.519233578338127</v>
      </c>
    </row>
    <row r="20" spans="1:13" ht="11.25">
      <c r="A20" s="5" t="s">
        <v>29</v>
      </c>
      <c r="B20" s="17">
        <f>ABS(DifBe!G214-DifAb!G6)*(DifMonth!C19)</f>
        <v>64.90208351356391</v>
      </c>
      <c r="C20" s="17">
        <f>ABS(DifBe!G214-DifAb!G6)*(DifMonth!D19)</f>
        <v>73.81579090892025</v>
      </c>
      <c r="D20" s="17">
        <f>ABS(DifBe!G214-DifAb!G6)*(DifMonth!E19)</f>
        <v>85.51185936027672</v>
      </c>
      <c r="E20" s="17">
        <f>ABS(DifBe!G214-DifAb!G6)*(DifMonth!F19)</f>
        <v>94.80331624164597</v>
      </c>
      <c r="F20" s="17">
        <f>ABS(DifBe!G214-DifAb!G6)*(DifMonth!G19)</f>
        <v>103.94308309502979</v>
      </c>
      <c r="G20" s="17">
        <f>ABS(DifBe!G214-DifAb!G6)*(DifMonth!H19)</f>
        <v>109.99297720179302</v>
      </c>
      <c r="H20" s="17">
        <f>ABS(DifBe!G214-DifAb!G6)*(DifMonth!I19)</f>
        <v>106.21489211131986</v>
      </c>
      <c r="I20" s="17">
        <f>ABS(DifBe!G214-DifAb!G6)*(DifMonth!J19)</f>
        <v>99.32214446450855</v>
      </c>
      <c r="J20" s="17">
        <f>ABS(DifBe!G214-DifAb!G6)*(DifMonth!K19)</f>
        <v>87.69572357456099</v>
      </c>
      <c r="K20" s="17">
        <f>ABS(DifBe!G214-DifAb!O6)*(DifMonth!L19)</f>
        <v>78.18933656812162</v>
      </c>
      <c r="L20" s="17">
        <f>ABS(DifBe!G214-DifAb!G6)*(DifMonth!M19)</f>
        <v>68.01143396766828</v>
      </c>
      <c r="M20" s="17">
        <f>ABS(DifBe!G214-DifAb!Q6)*(DifMonth!N19)</f>
        <v>63.98833229710804</v>
      </c>
    </row>
    <row r="21" spans="1:13" ht="11.25">
      <c r="A21" s="5" t="s">
        <v>30</v>
      </c>
      <c r="B21" s="17">
        <f>ABS(DifBe!G227-DifAb!G6)*(DifMonth!C20)</f>
        <v>70.63147607579545</v>
      </c>
      <c r="C21" s="17">
        <f>ABS(DifBe!G227-DifAb!G6)*(DifMonth!D20)</f>
        <v>80.33206312259148</v>
      </c>
      <c r="D21" s="17">
        <f>ABS(DifBe!G227-DifAb!G6)*(DifMonth!E20)</f>
        <v>93.06063105570261</v>
      </c>
      <c r="E21" s="17">
        <f>ABS(DifBe!G227-DifAb!G6)*(DifMonth!F20)</f>
        <v>103.17231436227264</v>
      </c>
      <c r="F21" s="17">
        <f>ABS(DifBe!G227-DifAb!G6)*(DifMonth!G20)</f>
        <v>113.11891682701805</v>
      </c>
      <c r="G21" s="17">
        <f>ABS(DifBe!G227-DifAb!G6)*(DifMonth!H20)</f>
        <v>119.70288035684275</v>
      </c>
      <c r="H21" s="17">
        <f>ABS(DifBe!G227-DifAb!G6)*(DifMonth!I20)</f>
        <v>115.5912754247098</v>
      </c>
      <c r="I21" s="17">
        <f>ABS(DifBe!G227-DifAb!G6)*(DifMonth!J20)</f>
        <v>108.09005336593718</v>
      </c>
      <c r="J21" s="17">
        <f>ABS(DifBe!G227-DifAb!G6)*(DifMonth!K20)</f>
        <v>95.43728130564055</v>
      </c>
      <c r="K21" s="17">
        <f>ABS(DifBe!G227-DifAb!G6)*(DifMonth!L20)</f>
        <v>85.0917870015422</v>
      </c>
      <c r="L21" s="17">
        <f>ABS(DifBe!G227-DifAb!G6)*(DifMonth!M20)</f>
        <v>74.01531216118767</v>
      </c>
      <c r="M21" s="17">
        <f>ABS(DifBe!G227-DifAb!G6)*(DifMonth!N20)</f>
        <v>69.63713699841442</v>
      </c>
    </row>
    <row r="22" spans="1:13" ht="11.25">
      <c r="A22" s="5" t="s">
        <v>31</v>
      </c>
      <c r="B22" s="17">
        <f>ABS(DifBe!G240-DifAb!G6)*(DifMonth!C21)</f>
        <v>74.6381056105159</v>
      </c>
      <c r="C22" s="17">
        <f>ABS(DifBe!G240-DifAb!H6)*(DifMonth!D21)</f>
        <v>84.88888622348006</v>
      </c>
      <c r="D22" s="17">
        <f>ABS(DifBe!G240-DifAb!I6)*(DifMonth!E21)</f>
        <v>98.33948008427483</v>
      </c>
      <c r="E22" s="17">
        <f>ABS(DifBe!G240-DifAb!J6)*(DifMonth!F21)</f>
        <v>109.02474696742911</v>
      </c>
      <c r="F22" s="17">
        <f>ABS(DifBe!G240-DifAb!K6)*(DifMonth!G21)</f>
        <v>119.53556882509038</v>
      </c>
      <c r="G22" s="17">
        <f>ABS(DifBe!G240-DifAb!L6)*(DifMonth!H21)</f>
        <v>126.49300660594146</v>
      </c>
      <c r="H22" s="17">
        <f>ABS(DifBe!G240-DifAb!M6)*(DifMonth!I21)</f>
        <v>122.14817155860682</v>
      </c>
      <c r="I22" s="17">
        <f>ABS(DifBe!G240-DifAb!N6)*(DifMonth!J21)</f>
        <v>114.22144390924397</v>
      </c>
      <c r="J22" s="17">
        <f>ABS(DifBe!G240-DifAb!O6)*(DifMonth!K21)</f>
        <v>100.85094542971359</v>
      </c>
      <c r="K22" s="17">
        <f>ABS(DifBe!G240-DifAb!P6)*(DifMonth!L21)</f>
        <v>89.91860465855656</v>
      </c>
      <c r="L22" s="17">
        <f>ABS(DifBe!G240-DifAb!Q6)*(DifMonth!M21)</f>
        <v>78.2138186001531</v>
      </c>
      <c r="M22" s="17">
        <f>ABS(DifBe!G240-DifAb!R6)*(DifMonth!N21)</f>
        <v>73.58729216958017</v>
      </c>
    </row>
    <row r="23" spans="1:13" ht="11.25">
      <c r="A23" s="5" t="s">
        <v>32</v>
      </c>
      <c r="B23" s="17">
        <f>ABS(DifBe!G253-DifAb!G6)*(DifMonth!C22)</f>
        <v>68.12467113245597</v>
      </c>
      <c r="C23" s="17">
        <f>ABS(DifBe!G253-DifAb!H6)*(DifMonth!D22)</f>
        <v>77.48089110987262</v>
      </c>
      <c r="D23" s="17">
        <f>ABS(DifBe!G253-DifAb!I6)*(DifMonth!E22)</f>
        <v>89.75769252234187</v>
      </c>
      <c r="E23" s="17">
        <f>ABS(DifBe!G253-DifAb!J6)*(DifMonth!F22)</f>
        <v>99.51048863836168</v>
      </c>
      <c r="F23" s="17">
        <f>ABS(DifBe!G253-DifAb!K6)*(DifMonth!G22)</f>
        <v>109.10406301610472</v>
      </c>
      <c r="G23" s="17">
        <f>ABS(DifBe!G253-DifAb!L6)*(DifMonth!H22)</f>
        <v>115.45434634627676</v>
      </c>
      <c r="H23" s="17">
        <f>ABS(DifBe!G253-DifAb!M6)*(DifMonth!I22)</f>
        <v>111.4886718490682</v>
      </c>
      <c r="I23" s="17">
        <f>ABS(DifBe!G253-DifAb!N6)*(DifMonth!J22)</f>
        <v>104.25368563142571</v>
      </c>
      <c r="J23" s="17">
        <f>ABS(DifBe!G253-DifAb!O6)*(DifMonth!K22)</f>
        <v>92.04998991971702</v>
      </c>
      <c r="K23" s="17">
        <f>ABS(DifBe!G253-DifAb!P6)*(DifMonth!L22)</f>
        <v>82.07168130301442</v>
      </c>
      <c r="L23" s="17">
        <f>ABS(DifBe!G253-DifAb!Q6)*(DifMonth!M22)</f>
        <v>71.38833635173306</v>
      </c>
      <c r="M23" s="17">
        <f>ABS(DifBe!G253-DifAb!R6)*(DifMonth!N22)</f>
        <v>67.1655528222088</v>
      </c>
    </row>
    <row r="24" spans="1:13" ht="11.25">
      <c r="A24" s="5" t="s">
        <v>33</v>
      </c>
      <c r="B24" s="17">
        <f>ABS(DifBe!G266-DifAb!G6)*(DifMonth!C23)</f>
        <v>70.57448900363859</v>
      </c>
      <c r="C24" s="17">
        <f>ABS(DifBe!G266-DifAb!H6)*(DifMonth!D23)</f>
        <v>80.26716905280429</v>
      </c>
      <c r="D24" s="17">
        <f>ABS(DifBe!G266-DifAb!I6)*(DifMonth!E23)</f>
        <v>92.98545455890391</v>
      </c>
      <c r="E24" s="17">
        <f>ABS(DifBe!G266-DifAb!J6)*(DifMonth!F23)</f>
        <v>103.08896941745137</v>
      </c>
      <c r="F24" s="17">
        <f>ABS(DifBe!G266-DifAb!K6)*(DifMonth!G23)</f>
        <v>113.0275367902372</v>
      </c>
      <c r="G24" s="17">
        <f>ABS(DifBe!G266-DifAb!L6)*(DifMonth!H23)</f>
        <v>119.60618164440275</v>
      </c>
      <c r="H24" s="17">
        <f>ABS(DifBe!G266-DifAb!M6)*(DifMonth!I23)</f>
        <v>115.49789816035704</v>
      </c>
      <c r="I24" s="17">
        <f>ABS(DifBe!G266-DifAb!N6)*(DifMonth!J23)</f>
        <v>108.00273575956966</v>
      </c>
      <c r="J24" s="17">
        <f>ABS(DifBe!G266-DifAb!O6)*(DifMonth!K23)</f>
        <v>95.36018489665258</v>
      </c>
      <c r="K24" s="17">
        <f>ABS(DifBe!G266-DifAb!P6)*(DifMonth!L23)</f>
        <v>85.02304791842457</v>
      </c>
      <c r="L24" s="17">
        <f>ABS(DifBe!G266-DifAb!Q6)*(DifMonth!M23)</f>
        <v>73.95552090666233</v>
      </c>
      <c r="M24" s="17">
        <f>ABS(DifBe!G266-DifAb!R6)*(DifMonth!N23)</f>
        <v>69.58088253347857</v>
      </c>
    </row>
    <row r="25" spans="1:13" ht="11.25">
      <c r="A25" s="5" t="s">
        <v>34</v>
      </c>
      <c r="B25" s="17">
        <f>ABS(DifBe!G279-DifAb!G6)*(DifMonth!C24)</f>
        <v>67.02751343554597</v>
      </c>
      <c r="C25" s="17">
        <f>ABS(DifBe!G279-DifAb!H6)*(DifMonth!D24)</f>
        <v>76.23304884095229</v>
      </c>
      <c r="D25" s="17">
        <f>ABS(DifBe!G279-DifAb!I6)*(DifMonth!E24)</f>
        <v>88.31213038326807</v>
      </c>
      <c r="E25" s="17">
        <f>ABS(DifBe!G279-DifAb!J6)*(DifMonth!F24)</f>
        <v>97.90785614220495</v>
      </c>
      <c r="F25" s="17">
        <f>ABS(DifBe!G279-DifAb!K6)*(DifMonth!G24)</f>
        <v>107.34692445468342</v>
      </c>
      <c r="G25" s="17">
        <f>ABS(DifBe!G279-DifAb!L6)*(DifMonth!H24)</f>
        <v>113.59493544588905</v>
      </c>
      <c r="H25" s="17">
        <f>ABS(DifBe!G279-DifAb!M6)*(DifMonth!I24)</f>
        <v>109.69312877714131</v>
      </c>
      <c r="I25" s="17">
        <f>ABS(DifBe!G279-DifAb!N6)*(DifMonth!J24)</f>
        <v>102.57466318139807</v>
      </c>
      <c r="J25" s="17">
        <f>ABS(DifBe!G279-DifAb!O6)*(DifMonth!K24)</f>
        <v>90.56750996072135</v>
      </c>
      <c r="K25" s="17">
        <f>ABS(DifBe!G279-DifAb!P6)*(DifMonth!L24)</f>
        <v>80.74990361635834</v>
      </c>
      <c r="L25" s="17">
        <f>ABS(DifBe!G279-DifAb!Q6)*(DifMonth!M24)</f>
        <v>70.23861566148867</v>
      </c>
      <c r="M25" s="17">
        <f>ABS(DifBe!G279-DifAb!R6)*(DifMonth!N24)</f>
        <v>66.08384074292847</v>
      </c>
    </row>
    <row r="26" spans="1:13" ht="11.25">
      <c r="A26" s="5" t="s">
        <v>35</v>
      </c>
      <c r="B26" s="17">
        <f>ABS(DifBe!G292-DifAb!G6)*(DifMonth!C25)</f>
        <v>64.62153177371478</v>
      </c>
      <c r="C26" s="17">
        <f>ABS(DifBe!G292-DifAb!H6)*(DifMonth!D25)</f>
        <v>73.4966276096784</v>
      </c>
      <c r="D26" s="17">
        <f>ABS(DifBe!G292-DifAb!I6)*(DifMonth!E25)</f>
        <v>85.14212482486536</v>
      </c>
      <c r="E26" s="17">
        <f>ABS(DifBe!G292-DifAb!J6)*(DifMonth!F25)</f>
        <v>94.3934074833955</v>
      </c>
      <c r="F26" s="17">
        <f>ABS(DifBe!G292-DifAb!K6)*(DifMonth!G25)</f>
        <v>103.49365598837028</v>
      </c>
      <c r="G26" s="17">
        <f>ABS(DifBe!G292-DifAb!L6)*(DifMonth!H25)</f>
        <v>109.51739167917125</v>
      </c>
      <c r="H26" s="17">
        <f>ABS(DifBe!G292-DifAb!M6)*(DifMonth!I25)</f>
        <v>105.75564220046142</v>
      </c>
      <c r="I26" s="17">
        <f>ABS(DifBe!G292-DifAb!N6)*(DifMonth!J25)</f>
        <v>98.89269728356345</v>
      </c>
      <c r="J26" s="17">
        <f>ABS(DifBe!G292-DifAb!O6)*(DifMonth!K25)</f>
        <v>87.31654648899682</v>
      </c>
      <c r="K26" s="17">
        <f>ABS(DifBe!G292-DifAb!P6)*(DifMonth!L25)</f>
        <v>77.85134775326893</v>
      </c>
      <c r="L26" s="17">
        <f>ABS(DifBe!G292-DifAb!Q6)*(DifMonth!M25)</f>
        <v>67.71736743550751</v>
      </c>
      <c r="M26" s="17">
        <f>ABS(DifBe!G292-DifAb!R6)*(DifMonth!N25)</f>
        <v>63.711730121584296</v>
      </c>
    </row>
    <row r="27" spans="1:13" ht="11.25">
      <c r="A27" s="5" t="s">
        <v>36</v>
      </c>
      <c r="B27" s="17">
        <f>ABS(DifBe!G305-DifAb!G6)*(DifMonth!C26)</f>
        <v>39.47081977411449</v>
      </c>
      <c r="C27" s="17">
        <f>ABS(DifBe!G305-DifAb!H6)*(DifMonth!D26)</f>
        <v>44.89169541539882</v>
      </c>
      <c r="D27" s="17">
        <f>ABS(DifBe!G305-DifAb!I6)*(DifMonth!E26)</f>
        <v>52.004758027215935</v>
      </c>
      <c r="E27" s="17">
        <f>ABS(DifBe!G305-DifAb!J6)*(DifMonth!F26)</f>
        <v>57.65543584489864</v>
      </c>
      <c r="F27" s="17">
        <f>ABS(DifBe!G305-DifAb!K6)*(DifMonth!G26)</f>
        <v>63.21386209350613</v>
      </c>
      <c r="G27" s="17">
        <f>ABS(DifBe!G305-DifAb!L6)*(DifMonth!H26)</f>
        <v>66.89315618752106</v>
      </c>
      <c r="H27" s="17">
        <f>ABS(DifBe!G305-DifAb!M6)*(DifMonth!I26)</f>
        <v>64.59548189525137</v>
      </c>
      <c r="I27" s="17">
        <f>ABS(DifBe!G305-DifAb!N6)*(DifMonth!J26)</f>
        <v>60.403599316662515</v>
      </c>
      <c r="J27" s="17">
        <f>ABS(DifBe!G305-DifAb!O6)*(DifMonth!K26)</f>
        <v>53.332893456357446</v>
      </c>
      <c r="K27" s="17">
        <f>ABS(DifBe!G305-DifAb!P6)*(DifMonth!L26)</f>
        <v>47.55155582890744</v>
      </c>
      <c r="L27" s="17">
        <f>ABS(DifBe!G305-DifAb!Q6)*(DifMonth!M26)</f>
        <v>41.361726818158594</v>
      </c>
      <c r="M27" s="17">
        <f>ABS(DifBe!G305-DifAb!R6)*(DifMonth!N26)</f>
        <v>38.91508598456588</v>
      </c>
    </row>
    <row r="28" spans="1:13" ht="11.25">
      <c r="A28" s="5" t="s">
        <v>37</v>
      </c>
      <c r="B28" s="17">
        <f>ABS(DifBe!G318-DifAb!G7)*(DifMonth!C27)</f>
        <v>68.38511281978862</v>
      </c>
      <c r="C28" s="17">
        <f>ABS(DifBe!G318-DifAb!H7)*(DifMonth!D27)</f>
        <v>77.7771824248674</v>
      </c>
      <c r="D28" s="17">
        <f>ABS(DifBe!G318-DifAb!I7)*(DifMonth!E27)</f>
        <v>90.10093102111739</v>
      </c>
      <c r="E28" s="17">
        <f>ABS(DifBe!G318-DifAb!J7)*(DifMonth!F27)</f>
        <v>99.89102238174137</v>
      </c>
      <c r="F28" s="17">
        <f>ABS(DifBe!G318-DifAb!K7)*(DifMonth!G27)</f>
        <v>109.5212831311454</v>
      </c>
      <c r="G28" s="17">
        <f>ABS(DifBe!G318-DifAb!L7)*(DifMonth!H27)</f>
        <v>115.8958503043597</v>
      </c>
      <c r="H28" s="17">
        <f>ABS(DifBe!G318-DifAb!M7)*(DifMonth!I27)</f>
        <v>111.9150108433157</v>
      </c>
      <c r="I28" s="17">
        <f>ABS(DifBe!G318-DifAb!N7)*(DifMonth!J27)</f>
        <v>104.65235762869256</v>
      </c>
      <c r="J28" s="17">
        <f>ABS(DifBe!G318-DifAb!O7)*(DifMonth!K27)</f>
        <v>92.40199429354249</v>
      </c>
      <c r="K28" s="17">
        <f>ABS(DifBe!G318-DifAb!P7)*(DifMonth!L27)</f>
        <v>82.38552805966336</v>
      </c>
      <c r="L28" s="17">
        <f>ABS(DifBe!G318-DifAb!Q7)*(DifMonth!M27)</f>
        <v>71.66132939233904</v>
      </c>
      <c r="M28" s="17">
        <f>ABS(DifBe!G318-DifAb!R7)*(DifMonth!N27)</f>
        <v>67.42239769948084</v>
      </c>
    </row>
    <row r="29" spans="1:13" ht="11.25">
      <c r="A29" s="5" t="s">
        <v>38</v>
      </c>
      <c r="B29" s="17">
        <f>ABS(DifBe!G331-DifAb!G6)*(DifMonth!C27)</f>
        <v>72.02859869098165</v>
      </c>
      <c r="C29" s="17">
        <f>ABS(DifBe!G331-DifAb!H6)*(DifMonth!D27)</f>
        <v>81.92098740236649</v>
      </c>
      <c r="D29" s="17">
        <f>ABS(DifBe!G331-DifAb!I6)*(DifMonth!E27)</f>
        <v>94.90131944870377</v>
      </c>
      <c r="E29" s="17">
        <f>ABS(DifBe!G331-DifAb!J6)*(DifMonth!F27)</f>
        <v>105.2130063216043</v>
      </c>
      <c r="F29" s="17">
        <f>ABS(DifBe!G331-DifAb!K6)*(DifMonth!G27)</f>
        <v>115.35634714390173</v>
      </c>
      <c r="G29" s="17">
        <f>ABS(DifBe!G331-DifAb!L6)*(DifMonth!H27)</f>
        <v>122.0705378719714</v>
      </c>
      <c r="H29" s="17">
        <f>ABS(DifBe!G331-DifAb!M6)*(DifMonth!I27)</f>
        <v>117.87760764267111</v>
      </c>
      <c r="I29" s="17">
        <f>ABS(DifBe!G331-DifAb!N6)*(DifMonth!J27)</f>
        <v>110.22801551354466</v>
      </c>
      <c r="J29" s="17">
        <f>ABS(DifBe!G331-DifAb!O6)*(DifMonth!K27)</f>
        <v>97.32497854093793</v>
      </c>
      <c r="K29" s="17">
        <f>ABS(DifBe!G331-DifAb!P6)*(DifMonth!L27)</f>
        <v>86.77485601683519</v>
      </c>
      <c r="L29" s="17">
        <f>ABS(DifBe!G331-DifAb!Q6)*(DifMonth!M27)</f>
        <v>75.47929456119856</v>
      </c>
      <c r="M29" s="17">
        <f>ABS(DifBe!G331-DifAb!R6)*(DifMonth!N27)</f>
        <v>71.01452148786721</v>
      </c>
    </row>
    <row r="30" spans="1:13" ht="11.25">
      <c r="A30" s="5" t="s">
        <v>39</v>
      </c>
      <c r="B30" s="17">
        <f>ABS(DifBe!G344-DifAb!G6)*(DifMonth!C28)</f>
        <v>40.32938324584029</v>
      </c>
      <c r="C30" s="17">
        <f>ABS(DifBe!G344-DifAb!H6)*(DifMonth!D28)</f>
        <v>45.86817472515324</v>
      </c>
      <c r="D30" s="17">
        <f>ABS(DifBe!G344-DifAb!I6)*(DifMonth!E28)</f>
        <v>53.135959906593875</v>
      </c>
      <c r="E30" s="17">
        <f>ABS(DifBe!G344-DifAb!J6)*(DifMonth!F28)</f>
        <v>58.909550657815785</v>
      </c>
      <c r="F30" s="17">
        <f>ABS(DifBe!G344-DifAb!K6)*(DifMonth!G28)</f>
        <v>64.5888831937964</v>
      </c>
      <c r="G30" s="17">
        <f>ABS(DifBe!G344-DifAb!L6)*(DifMonth!H28)</f>
        <v>68.34820889552991</v>
      </c>
      <c r="H30" s="17">
        <f>ABS(DifBe!G344-DifAb!M6)*(DifMonth!I28)</f>
        <v>66.00055584023524</v>
      </c>
      <c r="I30" s="17">
        <f>ABS(DifBe!G344-DifAb!N6)*(DifMonth!J28)</f>
        <v>61.71749188457797</v>
      </c>
      <c r="J30" s="17">
        <f>ABS(DifBe!G344-DifAb!O6)*(DifMonth!K28)</f>
        <v>54.49298479413315</v>
      </c>
      <c r="K30" s="17">
        <f>ABS(DifBe!G344-DifAb!P6)*(DifMonth!L28)</f>
        <v>48.585892135074936</v>
      </c>
      <c r="L30" s="17">
        <f>ABS(DifBe!G344-DifAb!Q6)*(DifMonth!M28)</f>
        <v>42.26142263227106</v>
      </c>
      <c r="M30" s="17">
        <f>ABS(DifBe!G344-DifAb!R6)*(DifMonth!N28)</f>
        <v>39.761562731536934</v>
      </c>
    </row>
    <row r="31" spans="1:13" ht="11.25">
      <c r="A31" s="5" t="s">
        <v>40</v>
      </c>
      <c r="B31" s="17">
        <f>ABS(DifBe!G357-DifAb!G6)*(DifMonth!C29)</f>
        <v>64.88454902982333</v>
      </c>
      <c r="C31" s="17">
        <f>ABS(DifBe!G357-DifAb!H6)*(DifMonth!D29)</f>
        <v>73.79576787962505</v>
      </c>
      <c r="D31" s="17">
        <f>ABS(DifBe!G357-DifAb!I6)*(DifMonth!E29)</f>
        <v>85.48866369382141</v>
      </c>
      <c r="E31" s="17">
        <f>ABS(DifBe!G357-DifAb!J6)*(DifMonth!F29)</f>
        <v>94.77760020507691</v>
      </c>
      <c r="F31" s="17">
        <f>ABS(DifBe!G357-DifAb!K6)*(DifMonth!G29)</f>
        <v>103.91488783528635</v>
      </c>
      <c r="G31" s="17">
        <f>ABS(DifBe!G357-DifAb!L6)*(DifMonth!H29)</f>
        <v>109.96314086762037</v>
      </c>
      <c r="H31" s="17">
        <f>ABS(DifBe!G357-DifAb!M6)*(DifMonth!I29)</f>
        <v>106.18608060811513</v>
      </c>
      <c r="I31" s="17">
        <f>ABS(DifBe!G357-DifAb!N6)*(DifMonth!J29)</f>
        <v>99.2952026654194</v>
      </c>
      <c r="J31" s="17">
        <f>ABS(DifBe!G357-DifAb!O6)*(DifMonth!K29)</f>
        <v>87.6719355202629</v>
      </c>
      <c r="K31" s="17">
        <f>ABS(DifBe!G357-DifAb!P6)*(DifMonth!L29)</f>
        <v>78.16821226719333</v>
      </c>
      <c r="L31" s="17">
        <f>ABS(DifBe!G357-DifAb!Q6)*(DifMonth!M29)</f>
        <v>67.99298540919625</v>
      </c>
      <c r="M31" s="17">
        <f>ABS(DifBe!G357-DifAb!R6)*(DifMonth!N29)</f>
        <v>63.9710446611378</v>
      </c>
    </row>
    <row r="32" spans="1:13" ht="11.25">
      <c r="A32" s="5" t="s">
        <v>41</v>
      </c>
      <c r="B32" s="17">
        <f>ABS(DifBe!G370-DifAb!G6)*(DifMonth!C30)</f>
        <v>69.18175000938754</v>
      </c>
      <c r="C32" s="17">
        <f>ABS(DifBe!G370-DifAb!H6)*(DifMonth!D30)</f>
        <v>78.68315009956298</v>
      </c>
      <c r="D32" s="17">
        <f>ABS(DifBe!G370-DifAb!I6)*(DifMonth!E30)</f>
        <v>91.15044873852713</v>
      </c>
      <c r="E32" s="17">
        <f>ABS(DifBe!G370-DifAb!J6)*(DifMonth!F30)</f>
        <v>101.05457748169077</v>
      </c>
      <c r="F32" s="17">
        <f>ABS(DifBe!G370-DifAb!K6)*(DifMonth!G30)</f>
        <v>110.79701386751977</v>
      </c>
      <c r="G32" s="17">
        <f>ABS(DifBe!G370-DifAb!L6)*(DifMonth!H30)</f>
        <v>117.24583356080556</v>
      </c>
      <c r="H32" s="17">
        <f>ABS(DifBe!G370-DifAb!M6)*(DifMonth!I30)</f>
        <v>113.2186243064955</v>
      </c>
      <c r="I32" s="17">
        <f>ABS(DifBe!G370-DifAb!N6)*(DifMonth!J30)</f>
        <v>105.87137392802771</v>
      </c>
      <c r="J32" s="17">
        <f>ABS(DifBe!G370-DifAb!O6)*(DifMonth!K30)</f>
        <v>93.47831535966263</v>
      </c>
      <c r="K32" s="17">
        <f>ABS(DifBe!G370-DifAb!P6)*(DifMonth!L30)</f>
        <v>83.34517487326298</v>
      </c>
      <c r="L32" s="17">
        <f>ABS(DifBe!G370-DifAb!Q6)*(DifMonth!M30)</f>
        <v>72.49605811265346</v>
      </c>
      <c r="M32" s="17">
        <f>ABS(DifBe!G370-DifAb!R6)*(DifMonth!N30)</f>
        <v>68.20775030498574</v>
      </c>
    </row>
    <row r="33" spans="1:13" ht="11.25">
      <c r="A33" s="5" t="s">
        <v>42</v>
      </c>
      <c r="B33" s="17">
        <f>ABS(DifBe!G383-DifAb!G6)*(DifMonth!C31)</f>
        <v>65.47383292981895</v>
      </c>
      <c r="C33" s="17">
        <f>ABS(DifBe!G383-DifAb!H6)*(DifMonth!D31)</f>
        <v>74.46598453205316</v>
      </c>
      <c r="D33" s="17">
        <f>ABS(DifBe!G383-DifAb!I6)*(DifMonth!E31)</f>
        <v>86.265075778792</v>
      </c>
      <c r="E33" s="17">
        <f>ABS(DifBe!G383-DifAb!J6)*(DifMonth!F31)</f>
        <v>95.63837485055836</v>
      </c>
      <c r="F33" s="17">
        <f>ABS(DifBe!G383-DifAb!K6)*(DifMonth!G31)</f>
        <v>104.85864775897211</v>
      </c>
      <c r="G33" s="17">
        <f>ABS(DifBe!G383-DifAb!L6)*(DifMonth!H31)</f>
        <v>110.96183131126469</v>
      </c>
      <c r="H33" s="17">
        <f>ABS(DifBe!G383-DifAb!M6)*(DifMonth!I31)</f>
        <v>107.15046761192977</v>
      </c>
      <c r="I33" s="17">
        <f>ABS(DifBe!G383-DifAb!N6)*(DifMonth!J31)</f>
        <v>100.19700639000618</v>
      </c>
      <c r="J33" s="17">
        <f>ABS(DifBe!G383-DifAb!O6)*(DifMonth!K31)</f>
        <v>88.46817618317098</v>
      </c>
      <c r="K33" s="17">
        <f>ABS(DifBe!G383-DifAb!P6)*(DifMonth!L31)</f>
        <v>78.87813966624778</v>
      </c>
      <c r="L33" s="17">
        <f>ABS(DifBe!G383-DifAb!Q6)*(DifMonth!M31)</f>
        <v>68.61050091691313</v>
      </c>
      <c r="M33" s="17">
        <f>ABS(DifBe!G383-DifAb!R6)*(DifMonth!N31)</f>
        <v>64.55203271285173</v>
      </c>
    </row>
    <row r="34" spans="1:13" ht="11.25">
      <c r="A34" s="5" t="s">
        <v>43</v>
      </c>
      <c r="B34" s="17">
        <f>ABS(DifBe!G396-DifAb!G6)*(DifMonth!C32)</f>
        <v>71.61841701776473</v>
      </c>
      <c r="C34" s="17">
        <f>ABS(DifBe!G396-DifAb!H6)*(DifMonth!D32)</f>
        <v>81.45447102899732</v>
      </c>
      <c r="D34" s="17">
        <f>ABS(DifBe!G396-DifAb!I6)*(DifMonth!E32)</f>
        <v>94.36088383164137</v>
      </c>
      <c r="E34" s="17">
        <f>ABS(DifBe!G396-DifAb!J6)*(DifMonth!F32)</f>
        <v>104.61384862469639</v>
      </c>
      <c r="F34" s="17">
        <f>ABS(DifBe!G396-DifAb!K6)*(DifMonth!G32)</f>
        <v>114.69942604930645</v>
      </c>
      <c r="G34" s="17">
        <f>ABS(DifBe!G396-DifAb!L6)*(DifMonth!H32)</f>
        <v>121.3753813995091</v>
      </c>
      <c r="H34" s="17">
        <f>ABS(DifBe!G396-DifAb!M6)*(DifMonth!I32)</f>
        <v>117.20632869740164</v>
      </c>
      <c r="I34" s="17">
        <f>ABS(DifBe!G396-DifAb!N6)*(DifMonth!J32)</f>
        <v>109.60029878707884</v>
      </c>
      <c r="J34" s="17">
        <f>ABS(DifBe!G396-DifAb!O6)*(DifMonth!K32)</f>
        <v>96.77074088503488</v>
      </c>
      <c r="K34" s="17">
        <f>ABS(DifBe!G396-DifAb!P6)*(DifMonth!L32)</f>
        <v>86.2806982629769</v>
      </c>
      <c r="L34" s="17">
        <f>ABS(DifBe!G396-DifAb!Q6)*(DifMonth!M32)</f>
        <v>75.0494617688983</v>
      </c>
      <c r="M34" s="17">
        <f>ABS(DifBe!G396-DifAb!R6)*(DifMonth!N32)</f>
        <v>70.61011428927783</v>
      </c>
    </row>
    <row r="35" spans="1:13" ht="11.25">
      <c r="A35" s="5" t="s">
        <v>44</v>
      </c>
      <c r="B35" s="17">
        <f>ABS(DifBe!G409-DifAb!G6)*(DifMonth!C33)</f>
        <v>70.7191484944983</v>
      </c>
      <c r="C35" s="17">
        <f>ABS(DifBe!G409-DifAb!H6)*(DifMonth!D33)</f>
        <v>80.43169620127495</v>
      </c>
      <c r="D35" s="17">
        <f>ABS(DifBe!G409-DifAb!I6)*(DifMonth!E33)</f>
        <v>93.17605093682974</v>
      </c>
      <c r="E35" s="17">
        <f>ABS(DifBe!G409-DifAb!J6)*(DifMonth!F33)</f>
        <v>103.30027541437615</v>
      </c>
      <c r="F35" s="17">
        <f>ABS(DifBe!G409-DifAb!K6)*(DifMonth!G33)</f>
        <v>113.25921430604103</v>
      </c>
      <c r="G35" s="17">
        <f>ABS(DifBe!G409-DifAb!L6)*(DifMonth!H33)</f>
        <v>119.85134369804976</v>
      </c>
      <c r="H35" s="17">
        <f>ABS(DifBe!G409-DifAb!M6)*(DifMonth!I33)</f>
        <v>115.73463928456657</v>
      </c>
      <c r="I35" s="17">
        <f>ABS(DifBe!G409-DifAb!N6)*(DifMonth!J33)</f>
        <v>108.22411371959042</v>
      </c>
      <c r="J35" s="17">
        <f>ABS(DifBe!G409-DifAb!O6)*(DifMonth!K33)</f>
        <v>95.55564886384892</v>
      </c>
      <c r="K35" s="17">
        <f>ABS(DifBe!G409-DifAb!P6)*(DifMonth!L33)</f>
        <v>85.19732340108298</v>
      </c>
      <c r="L35" s="17">
        <f>ABS(DifBe!G409-DifAb!Q6)*(DifMonth!M33)</f>
        <v>74.10711079219112</v>
      </c>
      <c r="M35" s="17">
        <f>ABS(DifBe!G409-DifAb!R6)*(DifMonth!N33)</f>
        <v>69.72350553023298</v>
      </c>
    </row>
    <row r="36" spans="1:13" ht="11.25">
      <c r="A36" s="5" t="s">
        <v>45</v>
      </c>
      <c r="B36" s="17">
        <f>ABS(DifBe!G422-DifAb!G6)*(DifMonth!C34)</f>
        <v>65.72933540718155</v>
      </c>
      <c r="C36" s="17">
        <f>ABS(DifBe!G422-DifAb!H6)*(DifMonth!D34)</f>
        <v>74.75657793714419</v>
      </c>
      <c r="D36" s="17">
        <f>ABS(DifBe!G422-DifAb!I6)*(DifMonth!E34)</f>
        <v>86.60171353720644</v>
      </c>
      <c r="E36" s="17">
        <f>ABS(DifBe!G422-DifAb!J6)*(DifMonth!F34)</f>
        <v>96.01159063733458</v>
      </c>
      <c r="F36" s="17">
        <f>ABS(DifBe!G422-DifAb!K6)*(DifMonth!G34)</f>
        <v>105.267844410262</v>
      </c>
      <c r="G36" s="17">
        <f>ABS(DifBe!G422-DifAb!L6)*(DifMonth!H34)</f>
        <v>111.39484480861523</v>
      </c>
      <c r="H36" s="17">
        <f>ABS(DifBe!G422-DifAb!M6)*(DifMonth!I34)</f>
        <v>107.56860777936478</v>
      </c>
      <c r="I36" s="17">
        <f>ABS(DifBe!G422-DifAb!N6)*(DifMonth!J34)</f>
        <v>100.5880116180948</v>
      </c>
      <c r="J36" s="17">
        <f>ABS(DifBe!G422-DifAb!O6)*(DifMonth!K34)</f>
        <v>88.81341124211517</v>
      </c>
      <c r="K36" s="17">
        <f>ABS(DifBe!G422-DifAb!P6)*(DifMonth!L34)</f>
        <v>79.18595090834576</v>
      </c>
      <c r="L36" s="17">
        <f>ABS(DifBe!G422-DifAb!Q6)*(DifMonth!M34)</f>
        <v>68.8782440913536</v>
      </c>
      <c r="M36" s="17">
        <f>ABS(DifBe!G422-DifAb!R6)*(DifMonth!N34)</f>
        <v>64.80393826556083</v>
      </c>
    </row>
    <row r="37" spans="1:13" ht="11.25">
      <c r="A37" s="5" t="s">
        <v>46</v>
      </c>
      <c r="B37" s="17">
        <f>ABS(DifBe!G435-DifAb!G6)*(DifMonth!C35)</f>
        <v>74.52851508713732</v>
      </c>
      <c r="C37" s="17">
        <f>ABS(DifBe!G435-DifAb!H6)*(DifMonth!D35)</f>
        <v>84.76424444433562</v>
      </c>
      <c r="D37" s="17">
        <f>ABS(DifBe!G435-DifAb!I6)*(DifMonth!E35)</f>
        <v>98.19508888887647</v>
      </c>
      <c r="E37" s="17">
        <f>ABS(DifBe!G435-DifAb!J6)*(DifMonth!F35)</f>
        <v>108.86466666672852</v>
      </c>
      <c r="F37" s="17">
        <f>ABS(DifBe!G435-DifAb!K6)*(DifMonth!G35)</f>
        <v>119.36005555554202</v>
      </c>
      <c r="G37" s="17">
        <f>ABS(DifBe!G435-DifAb!L6)*(DifMonth!H35)</f>
        <v>126.30727777742099</v>
      </c>
      <c r="H37" s="17">
        <f>ABS(DifBe!G435-DifAb!M6)*(DifMonth!I35)</f>
        <v>121.96882222208444</v>
      </c>
      <c r="I37" s="17">
        <f>ABS(DifBe!G435-DifAb!N6)*(DifMonth!J35)</f>
        <v>114.05373333347066</v>
      </c>
      <c r="J37" s="17">
        <f>ABS(DifBe!G435-DifAb!O6)*(DifMonth!K35)</f>
        <v>100.70286666668606</v>
      </c>
      <c r="K37" s="17">
        <f>ABS(DifBe!G435-DifAb!P6)*(DifMonth!L35)</f>
        <v>89.78657777775473</v>
      </c>
      <c r="L37" s="17">
        <f>ABS(DifBe!G435-DifAb!Q6)*(DifMonth!M35)</f>
        <v>78.0989777777828</v>
      </c>
      <c r="M37" s="17">
        <f>ABS(DifBe!G435-DifAb!R6)*(DifMonth!N35)</f>
        <v>73.47924444476621</v>
      </c>
    </row>
    <row r="38" spans="1:13" ht="11.25">
      <c r="A38" s="5" t="s">
        <v>47</v>
      </c>
      <c r="B38" s="17">
        <f>ABS(DifBe!G448-DifAb!G6)*(DifMonth!C36)</f>
        <v>67.06320863458927</v>
      </c>
      <c r="C38" s="17">
        <f>ABS(DifBe!G448-DifAb!H6)*(DifMonth!D36)</f>
        <v>76.2736464490165</v>
      </c>
      <c r="D38" s="17">
        <f>ABS(DifBe!G448-DifAb!I6)*(DifMonth!E36)</f>
        <v>88.35916065834068</v>
      </c>
      <c r="E38" s="17">
        <f>ABS(DifBe!G448-DifAb!J6)*(DifMonth!F36)</f>
        <v>97.9599965830046</v>
      </c>
      <c r="F38" s="17">
        <f>ABS(DifBe!G448-DifAb!K6)*(DifMonth!G36)</f>
        <v>107.40409163390777</v>
      </c>
      <c r="G38" s="17">
        <f>ABS(DifBe!G448-DifAb!L6)*(DifMonth!H36)</f>
        <v>113.65542997860716</v>
      </c>
      <c r="H38" s="17">
        <f>ABS(DifBe!G448-DifAb!M6)*(DifMonth!I36)</f>
        <v>109.75154541818004</v>
      </c>
      <c r="I38" s="17">
        <f>ABS(DifBe!G448-DifAb!N6)*(DifMonth!J36)</f>
        <v>102.62928891179281</v>
      </c>
      <c r="J38" s="17">
        <f>ABS(DifBe!G448-DifAb!O6)*(DifMonth!K36)</f>
        <v>90.61574132925034</v>
      </c>
      <c r="K38" s="17">
        <f>ABS(DifBe!G448-DifAb!P6)*(DifMonth!L36)</f>
        <v>80.7929066575338</v>
      </c>
      <c r="L38" s="17">
        <f>ABS(DifBe!G448-DifAb!Q6)*(DifMonth!M36)</f>
        <v>70.27602095791785</v>
      </c>
      <c r="M38" s="17">
        <f>ABS(DifBe!G448-DifAb!R6)*(DifMonth!N36)</f>
        <v>66.11903343043932</v>
      </c>
    </row>
    <row r="39" spans="1:13" ht="11.25">
      <c r="A39" s="5" t="s">
        <v>48</v>
      </c>
      <c r="B39" s="17">
        <f>ABS(DifBe!G461-DifAb!G6)*(DifMonth!C37)</f>
        <v>60.01622486556627</v>
      </c>
      <c r="C39" s="17">
        <f>ABS(DifBe!G461-DifAb!H6)*(DifMonth!D37)</f>
        <v>68.25882393066014</v>
      </c>
      <c r="D39" s="17">
        <f>ABS(DifBe!G461-DifAb!I6)*(DifMonth!E37)</f>
        <v>79.07439424795403</v>
      </c>
      <c r="E39" s="17">
        <f>ABS(DifBe!G461-DifAb!J6)*(DifMonth!F37)</f>
        <v>87.66637587566916</v>
      </c>
      <c r="F39" s="17">
        <f>ABS(DifBe!G461-DifAb!K6)*(DifMonth!G37)</f>
        <v>96.11808693546381</v>
      </c>
      <c r="G39" s="17">
        <f>ABS(DifBe!G461-DifAb!L6)*(DifMonth!H37)</f>
        <v>101.7125356509457</v>
      </c>
      <c r="H39" s="17">
        <f>ABS(DifBe!G461-DifAb!M6)*(DifMonth!I37)</f>
        <v>98.21887065311533</v>
      </c>
      <c r="I39" s="17">
        <f>ABS(DifBe!G461-DifAb!N6)*(DifMonth!J37)</f>
        <v>91.84501971649536</v>
      </c>
      <c r="J39" s="17">
        <f>ABS(DifBe!G461-DifAb!O6)*(DifMonth!K37)</f>
        <v>81.09385378439971</v>
      </c>
      <c r="K39" s="17">
        <f>ABS(DifBe!G461-DifAb!P6)*(DifMonth!L37)</f>
        <v>72.30320100231644</v>
      </c>
      <c r="L39" s="17">
        <f>ABS(DifBe!G461-DifAb!Q6)*(DifMonth!M37)</f>
        <v>62.89142796287211</v>
      </c>
      <c r="M39" s="17">
        <f>ABS(DifBe!G461-DifAb!R6)*(DifMonth!N37)</f>
        <v>59.17125601711657</v>
      </c>
    </row>
    <row r="40" spans="2:13" ht="11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4" sqref="B4"/>
    </sheetView>
  </sheetViews>
  <sheetFormatPr defaultColWidth="9.33203125" defaultRowHeight="11.25"/>
  <cols>
    <col min="1" max="1" width="9.33203125" style="13" customWidth="1"/>
  </cols>
  <sheetData>
    <row r="1" ht="15.75">
      <c r="A1" s="12" t="s">
        <v>14</v>
      </c>
    </row>
    <row r="2" ht="11.25">
      <c r="B2" s="13" t="s">
        <v>84</v>
      </c>
    </row>
    <row r="3" spans="1:13" ht="11.25">
      <c r="A3" s="13" t="s">
        <v>10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3</v>
      </c>
      <c r="B4" s="18">
        <f>(DifBe!G6/DifAb!G6)*(DifMonth!C3)</f>
        <v>0.05219948195105963</v>
      </c>
      <c r="C4" s="18">
        <f>(DifBe!G6/DifAb!G6)*(DifMonth!D3)</f>
        <v>0.05936860323518126</v>
      </c>
      <c r="D4" s="18">
        <f>(DifBe!G6/DifAb!G6)*(DifMonth!E3)</f>
        <v>0.06877552333655744</v>
      </c>
      <c r="E4" s="18">
        <f>(DifBe!G6/DifAb!G6)*(DifMonth!F3)</f>
        <v>0.07624846117647627</v>
      </c>
      <c r="F4" s="18">
        <f>(DifBe!G6/DifAb!G6)*(DifMonth!G3)</f>
        <v>0.08359939768070104</v>
      </c>
      <c r="G4" s="18">
        <f>(DifBe!G6/DifAb!G6)*(DifMonth!H3)</f>
        <v>0.08846520970298857</v>
      </c>
      <c r="H4" s="18">
        <f>(DifBe!G6/DifAb!G6)*(DifMonth!I3)</f>
        <v>0.08542656943424427</v>
      </c>
      <c r="I4" s="18">
        <f>(DifBe!G6/DifAb!G6)*(DifMonth!J3)</f>
        <v>0.07988286672233147</v>
      </c>
      <c r="J4" s="18">
        <f>(DifBe!G6/DifAb!G6)*(DifMonth!K3)</f>
        <v>0.07053196279837029</v>
      </c>
      <c r="K4" s="18">
        <f>(DifBe!G6/DifAb!G6)*(DifMonth!L3)</f>
        <v>0.06288622929250301</v>
      </c>
      <c r="L4" s="18">
        <f>(DifBe!G6/DifAb!G6)*(DifMonth!M3)</f>
        <v>0.054700271973842494</v>
      </c>
      <c r="M4" s="18">
        <f>(DifBe!G6/DifAb!G6)*(DifMonth!N3)</f>
        <v>0.05146462565742527</v>
      </c>
    </row>
    <row r="5" spans="1:13" ht="11.25">
      <c r="A5" s="5" t="s">
        <v>13</v>
      </c>
      <c r="B5" s="18">
        <f>ABS(DifBe!G19/DifAb!G6)*(DifMonth!C4)</f>
        <v>0.02489149874013309</v>
      </c>
      <c r="C5" s="18">
        <f>ABS(DifBe!G19/DifAb!G6)*(DifMonth!D4)</f>
        <v>0.028310118365111044</v>
      </c>
      <c r="D5" s="18">
        <f>ABS(DifBe!G19/DifAb!G6)*(DifMonth!E4)</f>
        <v>0.032795839891456284</v>
      </c>
      <c r="E5" s="18">
        <f>ABS(DifBe!G19/DifAb!G6)*(DifMonth!F4)</f>
        <v>0.036359335464110264</v>
      </c>
      <c r="F5" s="18">
        <f>ABS(DifBe!G19/DifAb!G6)*(DifMonth!G4)</f>
        <v>0.039864654289022375</v>
      </c>
      <c r="G5" s="18">
        <f>ABS(DifBe!G19/DifAb!G6)*(DifMonth!H4)</f>
        <v>0.0421849331365414</v>
      </c>
      <c r="H5" s="18">
        <f>ABS(DifBe!G19/DifAb!G6)*(DifMonth!I4)</f>
        <v>0.040735947292350826</v>
      </c>
      <c r="I5" s="18">
        <f>ABS(DifBe!G19/DifAb!G6)*(DifMonth!J4)</f>
        <v>0.038092413986816766</v>
      </c>
      <c r="J5" s="18">
        <f>ABS(DifBe!G19/DifAb!G6)*(DifMonth!K4)</f>
        <v>0.03363340396329564</v>
      </c>
      <c r="K5" s="18">
        <f>ABS(DifBe!G19/DifAb!G6)*(DifMonth!L4)</f>
        <v>0.029987510195477785</v>
      </c>
      <c r="L5" s="18">
        <f>ABS(DifBe!G19/DifAb!G6)*(DifMonth!M4)</f>
        <v>0.02608400888342913</v>
      </c>
      <c r="M5" s="18">
        <f>ABS(DifBe!G19/DifAb!G6)*(DifMonth!N4)</f>
        <v>0.024541080042025546</v>
      </c>
    </row>
    <row r="6" spans="1:13" ht="11.25">
      <c r="A6" s="5" t="s">
        <v>15</v>
      </c>
      <c r="B6" s="18">
        <f>ABS(DifBe!G32/DifAb!G6)*(DifMonth!C5)</f>
        <v>0.05527659212968982</v>
      </c>
      <c r="C6" s="18">
        <f>ABS(DifBe!G32/DifAb!G6)*(DifMonth!D5)</f>
        <v>0.06286832634502575</v>
      </c>
      <c r="D6" s="18">
        <f>ABS(DifBe!G32/DifAb!G6)*(DifMonth!E5)</f>
        <v>0.0728297755051509</v>
      </c>
      <c r="E6" s="18">
        <f>ABS(DifBe!G32/DifAb!G6)*(DifMonth!F5)</f>
        <v>0.0807432359754101</v>
      </c>
      <c r="F6" s="18">
        <f>ABS(DifBe!G32/DifAb!G6)*(DifMonth!G5)</f>
        <v>0.08852750324641952</v>
      </c>
      <c r="G6" s="18">
        <f>ABS(DifBe!G32/DifAb!G6)*(DifMonth!H5)</f>
        <v>0.09368015029352818</v>
      </c>
      <c r="H6" s="18">
        <f>ABS(DifBe!G32/DifAb!G6)*(DifMonth!I5)</f>
        <v>0.09046238504977139</v>
      </c>
      <c r="I6" s="18">
        <f>ABS(DifBe!G32/DifAb!G6)*(DifMonth!J5)</f>
        <v>0.08459188629689172</v>
      </c>
      <c r="J6" s="18">
        <f>ABS(DifBe!G32/DifAb!G6)*(DifMonth!K5)</f>
        <v>0.0746897554149544</v>
      </c>
      <c r="K6" s="18">
        <f>ABS(DifBe!G32/DifAb!G6)*(DifMonth!L5)</f>
        <v>0.0665933131373783</v>
      </c>
      <c r="L6" s="18">
        <f>ABS(DifBe!G32/DifAb!G6)*(DifMonth!M5)</f>
        <v>0.05792480136327897</v>
      </c>
      <c r="M6" s="18">
        <f>ABS(DifBe!G32/DifAb!G6)*(DifMonth!N5)</f>
        <v>0.05449841675133556</v>
      </c>
    </row>
    <row r="7" spans="1:13" ht="11.25">
      <c r="A7" s="5" t="s">
        <v>16</v>
      </c>
      <c r="B7" s="18">
        <f>ABS(DifBe!G45/DifAb!G6)*(DifMonth!C6)</f>
        <v>0.05942451219584739</v>
      </c>
      <c r="C7" s="18">
        <f>ABS(DifBe!G45/DifAb!G6)*(DifMonth!D6)</f>
        <v>0.06758592528383968</v>
      </c>
      <c r="D7" s="18">
        <f>ABS(DifBe!G45/DifAb!G6)*(DifMonth!E6)</f>
        <v>0.07829487520816442</v>
      </c>
      <c r="E7" s="18">
        <f>ABS(DifBe!G45/DifAb!G6)*(DifMonth!F6)</f>
        <v>0.08680215668316862</v>
      </c>
      <c r="F7" s="18">
        <f>ABS(DifBe!G45/DifAb!G6)*(DifMonth!G6)</f>
        <v>0.09517055038400567</v>
      </c>
      <c r="G7" s="18">
        <f>ABS(DifBe!G45/DifAb!G6)*(DifMonth!H6)</f>
        <v>0.10070984876501685</v>
      </c>
      <c r="H7" s="18">
        <f>ABS(DifBe!G45/DifAb!G6)*(DifMonth!I6)</f>
        <v>0.09725062447849835</v>
      </c>
      <c r="I7" s="18">
        <f>ABS(DifBe!G45/DifAb!G6)*(DifMonth!J6)</f>
        <v>0.09093960725953287</v>
      </c>
      <c r="J7" s="18">
        <f>ABS(DifBe!G45/DifAb!G6)*(DifMonth!K6)</f>
        <v>0.08029442681899504</v>
      </c>
      <c r="K7" s="18">
        <f>ABS(DifBe!G45/DifAb!G6)*(DifMonth!L6)</f>
        <v>0.07159043269906132</v>
      </c>
      <c r="L7" s="18">
        <f>ABS(DifBe!G45/DifAb!G6)*(DifMonth!M6)</f>
        <v>0.06227144135402263</v>
      </c>
      <c r="M7" s="18">
        <f>ABS(DifBe!G45/DifAb!G6)*(DifMonth!N6)</f>
        <v>0.058587943035559316</v>
      </c>
    </row>
    <row r="8" spans="1:13" ht="11.25">
      <c r="A8" s="5" t="s">
        <v>17</v>
      </c>
      <c r="B8" s="18">
        <f>ABS(DifBe!G58/DifAb!G6)*(DifMonth!C7)</f>
        <v>0.058188739343143676</v>
      </c>
      <c r="C8" s="18">
        <f>ABS(DifBe!G58/DifAb!G6)*(DifMonth!D7)</f>
        <v>0.06618043033563768</v>
      </c>
      <c r="D8" s="18">
        <f>ABS(DifBe!G58/DifAb!G6)*(DifMonth!E7)</f>
        <v>0.07666668041593462</v>
      </c>
      <c r="E8" s="18">
        <f>ABS(DifBe!G58/DifAb!G6)*(DifMonth!F7)</f>
        <v>0.084997047228813</v>
      </c>
      <c r="F8" s="18">
        <f>ABS(DifBe!G58/DifAb!G6)*(DifMonth!G7)</f>
        <v>0.09319141453256079</v>
      </c>
      <c r="G8" s="18">
        <f>ABS(DifBe!G58/DifAb!G6)*(DifMonth!H7)</f>
        <v>0.09861551946377603</v>
      </c>
      <c r="H8" s="18">
        <f>ABS(DifBe!G58/DifAb!G6)*(DifMonth!I7)</f>
        <v>0.09522823208185685</v>
      </c>
      <c r="I8" s="18">
        <f>ABS(DifBe!G58/DifAb!G6)*(DifMonth!J7)</f>
        <v>0.08904845672696322</v>
      </c>
      <c r="J8" s="18">
        <f>ABS(DifBe!G58/DifAb!G6)*(DifMonth!K7)</f>
        <v>0.07862465000098266</v>
      </c>
      <c r="K8" s="18">
        <f>ABS(DifBe!G58/DifAb!G6)*(DifMonth!L7)</f>
        <v>0.07010166131544035</v>
      </c>
      <c r="L8" s="18">
        <f>ABS(DifBe!G58/DifAb!G6)*(DifMonth!M7)</f>
        <v>0.06097646468731622</v>
      </c>
      <c r="M8" s="18">
        <f>ABS(DifBe!G58/DifAb!G6)*(DifMonth!N7)</f>
        <v>0.05736956720336939</v>
      </c>
    </row>
    <row r="9" spans="1:13" ht="11.25">
      <c r="A9" s="5" t="s">
        <v>18</v>
      </c>
      <c r="B9" s="18">
        <f>ABS(DifBe!G71/DifAb!G6)*(DifMonth!C8)</f>
        <v>0.03487714014145712</v>
      </c>
      <c r="C9" s="18">
        <f>ABS(DifBe!G71/DifAb!G6)*(DifMonth!D8)</f>
        <v>0.039667196256417035</v>
      </c>
      <c r="D9" s="18">
        <f>ABS(DifBe!G71/DifAb!G6)*(DifMonth!E8)</f>
        <v>0.04595244006367913</v>
      </c>
      <c r="E9" s="18">
        <f>ABS(DifBe!G71/DifAb!G6)*(DifMonth!F8)</f>
        <v>0.05094549153793722</v>
      </c>
      <c r="F9" s="18">
        <f>ABS(DifBe!G71/DifAb!G6)*(DifMonth!G8)</f>
        <v>0.05585702768822263</v>
      </c>
      <c r="G9" s="18">
        <f>ABS(DifBe!G71/DifAb!G6)*(DifMonth!H8)</f>
        <v>0.05910812523670825</v>
      </c>
      <c r="H9" s="18">
        <f>ABS(DifBe!G71/DifAb!G6)*(DifMonth!I8)</f>
        <v>0.057077854465212234</v>
      </c>
      <c r="I9" s="18">
        <f>ABS(DifBe!G71/DifAb!G6)*(DifMonth!J8)</f>
        <v>0.05337382352162479</v>
      </c>
      <c r="J9" s="18">
        <f>ABS(DifBe!G71/DifAb!G6)*(DifMonth!K8)</f>
        <v>0.047126006983693146</v>
      </c>
      <c r="K9" s="18">
        <f>ABS(DifBe!G71/DifAb!G6)*(DifMonth!L8)</f>
        <v>0.04201750189894193</v>
      </c>
      <c r="L9" s="18">
        <f>ABS(DifBe!G71/DifAb!G6)*(DifMonth!M8)</f>
        <v>0.03654804569126181</v>
      </c>
      <c r="M9" s="18">
        <f>ABS(DifBe!G71/DifAb!G6)*(DifMonth!N8)</f>
        <v>0.03438614511662244</v>
      </c>
    </row>
    <row r="10" spans="1:13" ht="11.25">
      <c r="A10" s="5" t="s">
        <v>19</v>
      </c>
      <c r="B10" s="18">
        <f>ABS(DifBe!G84/DifAb!G6)*(DifMonth!C9)</f>
        <v>0.015303194364688445</v>
      </c>
      <c r="C10" s="18">
        <f>ABS(DifBe!G84/DifAb!G6)*(DifMonth!D9)</f>
        <v>0.017404948105037798</v>
      </c>
      <c r="D10" s="18">
        <f>ABS(DifBe!G84/DifAb!G6)*(DifMonth!E9)</f>
        <v>0.02016275184760027</v>
      </c>
      <c r="E10" s="18">
        <f>ABS(DifBe!G84/DifAb!G6)*(DifMonth!F9)</f>
        <v>0.022353574744017758</v>
      </c>
      <c r="F10" s="18">
        <f>ABS(DifBe!G84/DifAb!G6)*(DifMonth!G9)</f>
        <v>0.02450863080744966</v>
      </c>
      <c r="G10" s="18">
        <f>ABS(DifBe!G84/DifAb!G6)*(DifMonth!H9)</f>
        <v>0.025935129008886164</v>
      </c>
      <c r="H10" s="18">
        <f>ABS(DifBe!G84/DifAb!G6)*(DifMonth!I9)</f>
        <v>0.02504429827840955</v>
      </c>
      <c r="I10" s="18">
        <f>ABS(DifBe!G84/DifAb!G6)*(DifMonth!J9)</f>
        <v>0.023419064522641787</v>
      </c>
      <c r="J10" s="18">
        <f>ABS(DifBe!G84/DifAb!G6)*(DifMonth!K9)</f>
        <v>0.020677682905711762</v>
      </c>
      <c r="K10" s="18">
        <f>ABS(DifBe!G84/DifAb!G6)*(DifMonth!L9)</f>
        <v>0.01843620192682778</v>
      </c>
      <c r="L10" s="18">
        <f>ABS(DifBe!G84/DifAb!Q6)*(DifMonth!M9)</f>
        <v>0.01603635922024058</v>
      </c>
      <c r="M10" s="18">
        <f>ABS(DifBe!G84/DifAb!R6)*(DifMonth!N9)</f>
        <v>0.015087771859202822</v>
      </c>
    </row>
    <row r="11" spans="1:13" ht="11.25">
      <c r="A11" s="5" t="s">
        <v>20</v>
      </c>
      <c r="B11" s="18">
        <f>ABS(DifBe!G97/DifAb!G6)*(DifMonth!C10)</f>
        <v>0.008871208015847567</v>
      </c>
      <c r="C11" s="18">
        <f>ABS(DifBe!G97/DifAb!G6)*(DifMonth!D10)</f>
        <v>0.010089587276046186</v>
      </c>
      <c r="D11" s="18">
        <f>ABS(DifBe!G97/DifAb!G6)*(DifMonth!E10)</f>
        <v>0.011688276417942392</v>
      </c>
      <c r="E11" s="18">
        <f>ABS(DifBe!G97/DifAb!G6)*(DifMonth!F10)</f>
        <v>0.012958288755029823</v>
      </c>
      <c r="F11" s="18">
        <f>ABS(DifBe!G97/DifAb!G6)*(DifMonth!G10)</f>
        <v>0.014207567184677946</v>
      </c>
      <c r="G11" s="18">
        <f>ABS(DifBe!G97/DifAb!G6)*(DifMonth!H10)</f>
        <v>0.015034503181019733</v>
      </c>
      <c r="H11" s="18">
        <f>ABS(DifBe!G97/DifAb!G6)*(DifMonth!I10)</f>
        <v>0.014518091735890162</v>
      </c>
      <c r="I11" s="18">
        <f>ABS(DifBe!G97/DifAb!G6)*(DifMonth!J10)</f>
        <v>0.013575949436824712</v>
      </c>
      <c r="J11" s="18">
        <f>ABS(DifBe!G97/DifAb!G6)*(DifMonth!K10)</f>
        <v>0.011986780143469667</v>
      </c>
      <c r="K11" s="18">
        <f>ABS(DifBe!G97/DifAb!G6)*(DifMonth!L10)</f>
        <v>0.010687401493929117</v>
      </c>
      <c r="L11" s="18">
        <f>ABS(DifBe!G97/DifAb!Q6)*(DifMonth!M10)</f>
        <v>0.009296221107135207</v>
      </c>
      <c r="M11" s="18">
        <f>ABS(DifBe!G97/DifAb!R6)*(DifMonth!N10)</f>
        <v>0.008746328346157968</v>
      </c>
    </row>
    <row r="12" spans="1:13" ht="11.25">
      <c r="A12" s="5" t="s">
        <v>21</v>
      </c>
      <c r="B12" s="18">
        <f>ABS(DifBe!G110/DifAb!G6)*(DifMonth!C11)</f>
        <v>0.004283681027440494</v>
      </c>
      <c r="C12" s="18">
        <f>ABS(DifBe!G110/DifAb!G6)*(DifMonth!D11)</f>
        <v>0.004872005426081163</v>
      </c>
      <c r="D12" s="18">
        <f>ABS(DifBe!G110/DifAb!G6)*(DifMonth!E11)</f>
        <v>0.005643971806948584</v>
      </c>
      <c r="E12" s="18">
        <f>ABS(DifBe!G110/DifAb!G6)*(DifMonth!F11)</f>
        <v>0.006257228506969389</v>
      </c>
      <c r="F12" s="18">
        <f>ABS(DifBe!G110/DifAb!G6)*(DifMonth!G11)</f>
        <v>0.00686047332971668</v>
      </c>
      <c r="G12" s="18">
        <f>ABS(DifBe!G110/DifAb!G6)*(DifMonth!H11)</f>
        <v>0.007259779718667191</v>
      </c>
      <c r="H12" s="18">
        <f>ABS(DifBe!G110/DifAb!G6)*(DifMonth!I11)</f>
        <v>0.007010417748357973</v>
      </c>
      <c r="I12" s="18">
        <f>ABS(DifBe!G110/DifAb!G6)*(DifMonth!J11)</f>
        <v>0.006555481161993839</v>
      </c>
      <c r="J12" s="18">
        <f>ABS(DifBe!G110/DifAb!G6)*(DifMonth!K11)</f>
        <v>0.005788111674188449</v>
      </c>
      <c r="K12" s="18">
        <f>ABS(DifBe!G110/DifAb!G6)*(DifMonth!L11)</f>
        <v>0.00516067472777092</v>
      </c>
      <c r="L12" s="18">
        <f>ABS(DifBe!G110/DifAb!Q6)*(DifMonth!M11)</f>
        <v>0.004488909054143321</v>
      </c>
      <c r="M12" s="18">
        <f>ABS(DifBe!G110/DifAb!R6)*(DifMonth!N11)</f>
        <v>0.004223379806816792</v>
      </c>
    </row>
    <row r="13" spans="1:13" ht="11.25">
      <c r="A13" s="5" t="s">
        <v>22</v>
      </c>
      <c r="B13" s="18">
        <f>ABS(DifBe!G123/DifAb!G6)*(DifMonth!C12)</f>
        <v>0.00852907050169862</v>
      </c>
      <c r="C13" s="18">
        <f>ABS(DifBe!G123/DifAb!G6)*(DifMonth!D12)</f>
        <v>0.009700460304471562</v>
      </c>
      <c r="D13" s="18">
        <f>ABS(DifBe!G123/DifAb!G6)*(DifMonth!E12)</f>
        <v>0.011237492507659062</v>
      </c>
      <c r="E13" s="18">
        <f>ABS(DifBe!G123/DifAb!G6)*(DifMonth!F12)</f>
        <v>0.012458524044930579</v>
      </c>
      <c r="F13" s="18">
        <f>ABS(DifBe!G123/DifAb!G6)*(DifMonth!G12)</f>
        <v>0.01365962132319141</v>
      </c>
      <c r="G13" s="18">
        <f>ABS(DifBe!G123/DifAb!G6)*(DifMonth!H12)</f>
        <v>0.014454664726591711</v>
      </c>
      <c r="H13" s="18">
        <f>ABS(DifBe!G123/DifAb!G6)*(DifMonth!I12)</f>
        <v>0.013958169816820016</v>
      </c>
      <c r="I13" s="18">
        <f>ABS(DifBe!G123/DifAb!G6)*(DifMonth!J12)</f>
        <v>0.013052363293401016</v>
      </c>
      <c r="J13" s="18">
        <f>ABS(DifBe!G123/DifAb!G6)*(DifMonth!K12)</f>
        <v>0.01152448378500187</v>
      </c>
      <c r="K13" s="18">
        <f>ABS(DifBe!G123/DifAb!G6)*(DifMonth!L12)</f>
        <v>0.010275218511260628</v>
      </c>
      <c r="L13" s="18">
        <f>ABS(DifBe!G123/DifAb!Q6)*(DifMonth!M12)</f>
        <v>0.008937692034781994</v>
      </c>
      <c r="M13" s="18">
        <f>ABS(DifBe!G123/DifAb!R6)*(DifMonth!N12)</f>
        <v>0.008409007089240169</v>
      </c>
    </row>
    <row r="14" spans="1:13" ht="11.25">
      <c r="A14" s="5" t="s">
        <v>23</v>
      </c>
      <c r="B14" s="18">
        <f>ABS(DifBe!G136/DifAb!G6)*(DifMonth!C13)</f>
        <v>0.005642782518965321</v>
      </c>
      <c r="C14" s="18">
        <f>ABS(DifBe!G136/DifAb!G6)*(DifMonth!D13)</f>
        <v>0.006417767073339094</v>
      </c>
      <c r="D14" s="18">
        <f>ABS(DifBe!G136/DifAb!G6)*(DifMonth!E13)</f>
        <v>0.007434658473815367</v>
      </c>
      <c r="E14" s="18">
        <f>ABS(DifBe!G136/DifAb!G6)*(DifMonth!F13)</f>
        <v>0.008242485705663067</v>
      </c>
      <c r="F14" s="18">
        <f>ABS(DifBe!G136/DifAb!G6)*(DifMonth!G13)</f>
        <v>0.009037124549836913</v>
      </c>
      <c r="G14" s="18">
        <f>ABS(DifBe!G136/DifAb!G6)*(DifMonth!H13)</f>
        <v>0.009563120555806433</v>
      </c>
      <c r="H14" s="18">
        <f>ABS(DifBe!G136/DifAb!G6)*(DifMonth!I13)</f>
        <v>0.009234642464664258</v>
      </c>
      <c r="I14" s="18">
        <f>ABS(DifBe!G136/DifAb!G6)*(DifMonth!J13)</f>
        <v>0.008635366234634791</v>
      </c>
      <c r="J14" s="18">
        <f>ABS(DifBe!G136/DifAb!G6)*(DifMonth!K13)</f>
        <v>0.007624530202811276</v>
      </c>
      <c r="K14" s="18">
        <f>ABS(DifBe!G136/DifAb!G6)*(DifMonth!L13)</f>
        <v>0.006798023698167707</v>
      </c>
      <c r="L14" s="18">
        <f>ABS(DifBe!G136/DifAb!Q6)*(DifMonth!M13)</f>
        <v>0.005913124104639453</v>
      </c>
      <c r="M14" s="18">
        <f>ABS(DifBe!G136/DifAb!R6)*(DifMonth!N13)</f>
        <v>0.005563349276520795</v>
      </c>
    </row>
    <row r="15" spans="1:13" ht="11.25">
      <c r="A15" s="5" t="s">
        <v>24</v>
      </c>
      <c r="B15" s="18">
        <f>ABS(DifBe!G149/DifAb!G6)*(DifMonth!C14)</f>
        <v>0.008626042616900722</v>
      </c>
      <c r="C15" s="18">
        <f>ABS(DifBe!G149/DifAb!G6)*(DifMonth!D14)</f>
        <v>0.009810750652519604</v>
      </c>
      <c r="D15" s="18">
        <f>ABS(DifBe!G149/DifAb!G6)*(DifMonth!E14)</f>
        <v>0.011365258296184138</v>
      </c>
      <c r="E15" s="18">
        <f>ABS(DifBe!G149/DifAb!G6)*(DifMonth!F14)</f>
        <v>0.012600172472938362</v>
      </c>
      <c r="F15" s="18">
        <f>ABS(DifBe!G149/DifAb!G6)*(DifMonth!G14)</f>
        <v>0.013814925746141812</v>
      </c>
      <c r="G15" s="18">
        <f>ABS(DifBe!G149/DifAb!G6)*(DifMonth!H14)</f>
        <v>0.014619008474576402</v>
      </c>
      <c r="H15" s="18">
        <f>ABS(DifBe!G149/DifAb!G6)*(DifMonth!I14)</f>
        <v>0.01411686861655647</v>
      </c>
      <c r="I15" s="18">
        <f>ABS(DifBe!G149/DifAb!G6)*(DifMonth!J14)</f>
        <v>0.013200763435795817</v>
      </c>
      <c r="J15" s="18">
        <f>ABS(DifBe!G149/DifAb!G6)*(DifMonth!K14)</f>
        <v>0.011655512549393182</v>
      </c>
      <c r="K15" s="18">
        <f>ABS(DifBe!G149/DifAb!G6)*(DifMonth!L14)</f>
        <v>0.010392043629894869</v>
      </c>
      <c r="L15" s="18">
        <f>ABS(DifBe!G149/DifAb!Q6)*(DifMonth!M14)</f>
        <v>0.009039310013137921</v>
      </c>
      <c r="M15" s="18">
        <f>ABS(DifBe!G149/DifAb!R6)*(DifMonth!N14)</f>
        <v>0.008504614131535186</v>
      </c>
    </row>
    <row r="16" spans="1:13" ht="11.25">
      <c r="A16" s="5" t="s">
        <v>25</v>
      </c>
      <c r="B16" s="18">
        <f>ABS(DifBe!G162/DifAb!G6)*(DifMonth!C15)</f>
        <v>0.004802854813445588</v>
      </c>
      <c r="C16" s="18">
        <f>ABS(DifBe!G162/DifAb!G6)*(DifMonth!D15)</f>
        <v>0.005462482981784523</v>
      </c>
      <c r="D16" s="18">
        <f>ABS(DifBe!G162/DifAb!G6)*(DifMonth!E15)</f>
        <v>0.006328010182436665</v>
      </c>
      <c r="E16" s="18">
        <f>ABS(DifBe!G162/DifAb!G6)*(DifMonth!F15)</f>
        <v>0.007015592398457206</v>
      </c>
      <c r="F16" s="18">
        <f>ABS(DifBe!G162/DifAb!G6)*(DifMonth!G15)</f>
        <v>0.007691949317204982</v>
      </c>
      <c r="G16" s="18">
        <f>ABS(DifBe!G162/DifAb!G6)*(DifMonth!H15)</f>
        <v>0.008139650861723677</v>
      </c>
      <c r="H16" s="18">
        <f>ABS(DifBe!G162/DifAb!G6)*(DifMonth!I15)</f>
        <v>0.007860066706946984</v>
      </c>
      <c r="I16" s="18">
        <f>ABS(DifBe!G162/DifAb!G6)*(DifMonth!J15)</f>
        <v>0.007349992693584457</v>
      </c>
      <c r="J16" s="18">
        <f>ABS(DifBe!G162/DifAb!G6)*(DifMonth!K15)</f>
        <v>0.006489619520468081</v>
      </c>
      <c r="K16" s="18">
        <f>ABS(DifBe!G162/DifAb!G6)*(DifMonth!L15)</f>
        <v>0.005786138439843459</v>
      </c>
      <c r="L16" s="18">
        <f>ABS(DifBe!G162/DifAb!Q6)*(DifMonth!M15)</f>
        <v>0.005032956076725817</v>
      </c>
      <c r="M16" s="18">
        <f>ABS(DifBe!G162/DifAb!R6)*(DifMonth!N15)</f>
        <v>0.004735245202488575</v>
      </c>
    </row>
    <row r="17" spans="1:13" ht="11.25">
      <c r="A17" s="5" t="s">
        <v>26</v>
      </c>
      <c r="B17" s="18">
        <f>ABS(DifBe!G175/DifAb!G6)*(DifMonth!C16)</f>
        <v>0.004544759799138458</v>
      </c>
      <c r="C17" s="18">
        <f>ABS(DifBe!G175/DifAb!G6)*(DifMonth!D16)</f>
        <v>0.005168940978518198</v>
      </c>
      <c r="D17" s="18">
        <f>ABS(DifBe!G175/DifAb!G6)*(DifMonth!E16)</f>
        <v>0.005987956622208395</v>
      </c>
      <c r="E17" s="18">
        <f>ABS(DifBe!G175/DifAb!G6)*(DifMonth!F16)</f>
        <v>0.006638589659298033</v>
      </c>
      <c r="F17" s="18">
        <f>ABS(DifBe!G175/DifAb!G6)*(DifMonth!G16)</f>
        <v>0.007278600622275453</v>
      </c>
      <c r="G17" s="18">
        <f>ABS(DifBe!G175/DifAb!G6)*(DifMonth!H16)</f>
        <v>0.007702243655549045</v>
      </c>
      <c r="H17" s="18">
        <f>ABS(DifBe!G175/DifAb!G6)*(DifMonth!I16)</f>
        <v>0.0074376837476484246</v>
      </c>
      <c r="I17" s="18">
        <f>ABS(DifBe!G175/DifAb!G6)*(DifMonth!J16)</f>
        <v>0.006955020006902915</v>
      </c>
      <c r="J17" s="18">
        <f>ABS(DifBe!G175/DifAb!G6)*(DifMonth!K16)</f>
        <v>0.006140881424472748</v>
      </c>
      <c r="K17" s="18">
        <f>ABS(DifBe!G175/DifAb!P6)*(DifMonth!L16)</f>
        <v>0.005475208797988702</v>
      </c>
      <c r="L17" s="18">
        <f>ABS(DifBe!G175/DifAb!Q6)*(DifMonth!M16)</f>
        <v>0.004762495918947738</v>
      </c>
      <c r="M17" s="18">
        <f>ABS(DifBe!G175/DifAb!R6)*(DifMonth!N16)</f>
        <v>0.004480783382226453</v>
      </c>
    </row>
    <row r="18" spans="1:13" ht="11.25">
      <c r="A18" s="5" t="s">
        <v>27</v>
      </c>
      <c r="B18" s="18">
        <f>ABS(DifBe!G188/DifAb!G6)*(DifMonth!C17)</f>
        <v>0.015337507574683041</v>
      </c>
      <c r="C18" s="18">
        <f>ABS(DifBe!G188/DifAb!G6)*(DifMonth!D17)</f>
        <v>0.017443973920500958</v>
      </c>
      <c r="D18" s="18">
        <f>ABS(DifBe!G188/DifAb!G6)*(DifMonth!E17)</f>
        <v>0.020207961280462993</v>
      </c>
      <c r="E18" s="18">
        <f>ABS(DifBe!G188/DifAb!G6)*(DifMonth!F17)</f>
        <v>0.022403696495466672</v>
      </c>
      <c r="F18" s="18">
        <f>ABS(DifBe!G188/DifAb!G6)*(DifMonth!G17)</f>
        <v>0.024563584680185963</v>
      </c>
      <c r="G18" s="18">
        <f>ABS(DifBe!G188/DifAb!G6)*(DifMonth!H17)</f>
        <v>0.025993281412019217</v>
      </c>
      <c r="H18" s="18">
        <f>ABS(DifBe!G188/DifAb!G6)*(DifMonth!I17)</f>
        <v>0.025100453238316302</v>
      </c>
      <c r="I18" s="18">
        <f>ABS(DifBe!G188/DifAb!G6)*(DifMonth!J17)</f>
        <v>0.023471575342258418</v>
      </c>
      <c r="J18" s="18">
        <f>ABS(DifBe!G188/DifAb!G6)*(DifMonth!K17)</f>
        <v>0.020724046930034847</v>
      </c>
      <c r="K18" s="18">
        <f>ABS(DifBe!G188/DifAb!P6)*(DifMonth!L17)</f>
        <v>0.018477556597829906</v>
      </c>
      <c r="L18" s="18">
        <f>ABS(DifBe!G188/DifAb!Q6)*(DifMonth!M17)</f>
        <v>0.01607231635104345</v>
      </c>
      <c r="M18" s="18">
        <f>ABS(DifBe!G188/DifAb!R6)*(DifMonth!N17)</f>
        <v>0.015121602043399525</v>
      </c>
    </row>
    <row r="19" spans="1:13" ht="11.25">
      <c r="A19" s="5" t="s">
        <v>28</v>
      </c>
      <c r="B19" s="18">
        <f>ABS(DifBe!G201/DifAb!G6)*(DifMonth!C18)</f>
        <v>0.041263375543638535</v>
      </c>
      <c r="C19" s="18">
        <f>ABS(DifBe!G201/DifAb!G6)*(DifMonth!D18)</f>
        <v>0.0469305226647911</v>
      </c>
      <c r="D19" s="18">
        <f>ABS(DifBe!G201/DifAb!G6)*(DifMonth!E18)</f>
        <v>0.05436663624952004</v>
      </c>
      <c r="E19" s="18">
        <f>ABS(DifBe!G201/DifAb!G6)*(DifMonth!F18)</f>
        <v>0.060273948524993265</v>
      </c>
      <c r="F19" s="18">
        <f>ABS(DifBe!G201/DifAb!G6)*(DifMonth!G18)</f>
        <v>0.06608481948067926</v>
      </c>
      <c r="G19" s="18">
        <f>ABS(DifBe!G201/DifAb!G6)*(DifMonth!H18)</f>
        <v>0.06993121452706394</v>
      </c>
      <c r="H19" s="18">
        <f>ABS(DifBe!G201/DifAb!G6)*(DifMonth!I18)</f>
        <v>0.06752918772785595</v>
      </c>
      <c r="I19" s="18">
        <f>ABS(DifBe!G201/DifAb!G6)*(DifMonth!J18)</f>
        <v>0.06314692418128637</v>
      </c>
      <c r="J19" s="18">
        <f>ABS(DifBe!G201/DifAb!G6)*(DifMonth!K18)</f>
        <v>0.05575509104683779</v>
      </c>
      <c r="K19" s="18">
        <f>ABS(DifBe!G201/DifAb!P6)*(DifMonth!L18)</f>
        <v>0.049711229371037356</v>
      </c>
      <c r="L19" s="18">
        <f>ABS(DifBe!G201/DifAb!Q6)*(DifMonth!M18)</f>
        <v>0.04324027370287858</v>
      </c>
      <c r="M19" s="18">
        <f>ABS(DifBe!G201/DifAb!R6)*(DifMonth!N18)</f>
        <v>0.04068251252036569</v>
      </c>
    </row>
    <row r="20" spans="1:13" ht="11.25">
      <c r="A20" s="5" t="s">
        <v>29</v>
      </c>
      <c r="B20" s="18">
        <f>ABS(DifBe!G214/DifAb!G6)*(DifMonth!C19)</f>
        <v>0.01108416141404936</v>
      </c>
      <c r="C20" s="18">
        <f>ABS(DifBe!G214/DifAb!G6)*(DifMonth!D19)</f>
        <v>0.012606469577655337</v>
      </c>
      <c r="D20" s="18">
        <f>ABS(DifBe!G214/DifAb!G6)*(DifMonth!E19)</f>
        <v>0.014603957233001742</v>
      </c>
      <c r="E20" s="18">
        <f>ABS(DifBe!G214/DifAb!G6)*(DifMonth!F19)</f>
        <v>0.0161907785223869</v>
      </c>
      <c r="F20" s="18">
        <f>ABS(DifBe!G214/DifAb!G6)*(DifMonth!G19)</f>
        <v>0.017751693759699923</v>
      </c>
      <c r="G20" s="18">
        <f>ABS(DifBe!G214/DifAb!G6)*(DifMonth!H19)</f>
        <v>0.018784911788875442</v>
      </c>
      <c r="H20" s="18">
        <f>ABS(DifBe!G214/DifAb!G6)*(DifMonth!I19)</f>
        <v>0.018139679729875888</v>
      </c>
      <c r="I20" s="18">
        <f>ABS(DifBe!G214/DifAb!G6)*(DifMonth!J19)</f>
        <v>0.01696251678891116</v>
      </c>
      <c r="J20" s="18">
        <f>ABS(DifBe!G214/DifAb!G6)*(DifMonth!K19)</f>
        <v>0.014976923741117526</v>
      </c>
      <c r="K20" s="18">
        <f>ABS(DifBe!G214/DifAb!O6)*(DifMonth!L19)</f>
        <v>0.013353422573407395</v>
      </c>
      <c r="L20" s="18">
        <f>ABS(DifBe!G214/DifAb!G6)*(DifMonth!M19)</f>
        <v>0.011615185080168459</v>
      </c>
      <c r="M20" s="18">
        <f>ABS(DifBe!G214/DifAb!Q6)*(DifMonth!N19)</f>
        <v>0.010928130080582714</v>
      </c>
    </row>
    <row r="21" spans="1:13" ht="11.25">
      <c r="A21" s="5" t="s">
        <v>30</v>
      </c>
      <c r="B21" s="18">
        <f>ABS(DifBe!G227/DifAb!G6)*(DifMonth!C20)</f>
        <v>0.006534428685926177</v>
      </c>
      <c r="C21" s="18">
        <f>ABS(DifBe!G227/DifAb!G6)*(DifMonth!D20)</f>
        <v>0.007431872683852622</v>
      </c>
      <c r="D21" s="18">
        <f>ABS(DifBe!G227/DifAb!G6)*(DifMonth!E20)</f>
        <v>0.008609448519074112</v>
      </c>
      <c r="E21" s="18">
        <f>ABS(DifBe!G227/DifAb!G6)*(DifMonth!F20)</f>
        <v>0.009544924841139748</v>
      </c>
      <c r="F21" s="18">
        <f>ABS(DifBe!G227/DifAb!G6)*(DifMonth!G20)</f>
        <v>0.010465128808042396</v>
      </c>
      <c r="G21" s="18">
        <f>ABS(DifBe!G227/DifAb!G6)*(DifMonth!H20)</f>
        <v>0.01107424024881436</v>
      </c>
      <c r="H21" s="18">
        <f>ABS(DifBe!G227/DifAb!G6)*(DifMonth!I20)</f>
        <v>0.010693857582240977</v>
      </c>
      <c r="I21" s="18">
        <f>ABS(DifBe!G227/DifAb!G6)*(DifMonth!J20)</f>
        <v>0.009999886518295687</v>
      </c>
      <c r="J21" s="18">
        <f>ABS(DifBe!G227/DifAb!G6)*(DifMonth!K20)</f>
        <v>0.008829322892829838</v>
      </c>
      <c r="K21" s="18">
        <f>ABS(DifBe!G227/DifAb!G6)*(DifMonth!L20)</f>
        <v>0.007872215686430218</v>
      </c>
      <c r="L21" s="18">
        <f>ABS(DifBe!G227/DifAb!G6)*(DifMonth!M20)</f>
        <v>0.0068474822537311466</v>
      </c>
      <c r="M21" s="18">
        <f>ABS(DifBe!G227/DifAb!G6)*(DifMonth!N20)</f>
        <v>0.006442438002002152</v>
      </c>
    </row>
    <row r="22" spans="1:13" ht="11.25">
      <c r="A22" s="5" t="s">
        <v>31</v>
      </c>
      <c r="B22" s="18">
        <f>ABS(DifBe!G240/DifAb!G6)*(DifMonth!C21)</f>
        <v>0.003352748721500325</v>
      </c>
      <c r="C22" s="18">
        <f>ABS(DifBe!G240/DifAb!H6)*(DifMonth!D21)</f>
        <v>0.003813221500684301</v>
      </c>
      <c r="D22" s="18">
        <f>ABS(DifBe!G240/DifAb!I6)*(DifMonth!E21)</f>
        <v>0.004417424194213907</v>
      </c>
      <c r="E22" s="18">
        <f>ABS(DifBe!G240/DifAb!J6)*(DifMonth!F21)</f>
        <v>0.004897407985167732</v>
      </c>
      <c r="F22" s="18">
        <f>ABS(DifBe!G240/DifAb!K6)*(DifMonth!G21)</f>
        <v>0.00536955567941337</v>
      </c>
      <c r="G22" s="18">
        <f>ABS(DifBe!G240/DifAb!L6)*(DifMonth!H21)</f>
        <v>0.005682084827996738</v>
      </c>
      <c r="H22" s="18">
        <f>ABS(DifBe!G240/DifAb!M6)*(DifMonth!I21)</f>
        <v>0.005486914186037714</v>
      </c>
      <c r="I22" s="18">
        <f>ABS(DifBe!G240/DifAb!N6)*(DifMonth!J21)</f>
        <v>0.005130844391187954</v>
      </c>
      <c r="J22" s="18">
        <f>ABS(DifBe!G240/DifAb!O6)*(DifMonth!K21)</f>
        <v>0.004530239594197347</v>
      </c>
      <c r="K22" s="18">
        <f>ABS(DifBe!G240/DifAb!P6)*(DifMonth!L21)</f>
        <v>0.004039157207138616</v>
      </c>
      <c r="L22" s="18">
        <f>ABS(DifBe!G240/DifAb!Q6)*(DifMonth!M21)</f>
        <v>0.0035133764619264293</v>
      </c>
      <c r="M22" s="18">
        <f>ABS(DifBe!G240/DifAb!R6)*(DifMonth!N21)</f>
        <v>0.0033055522007846305</v>
      </c>
    </row>
    <row r="23" spans="1:13" ht="11.25">
      <c r="A23" s="5" t="s">
        <v>32</v>
      </c>
      <c r="B23" s="18">
        <f>ABS(DifBe!G253/DifAb!G6)*(DifMonth!C22)</f>
        <v>0.008525092158510841</v>
      </c>
      <c r="C23" s="18">
        <f>ABS(DifBe!G253/DifAb!H6)*(DifMonth!D22)</f>
        <v>0.009695944257821268</v>
      </c>
      <c r="D23" s="18">
        <f>ABS(DifBe!G253/DifAb!I6)*(DifMonth!E22)</f>
        <v>0.011232260896085587</v>
      </c>
      <c r="E23" s="18">
        <f>ABS(DifBe!G253/DifAb!J6)*(DifMonth!F22)</f>
        <v>0.012452723982457793</v>
      </c>
      <c r="F23" s="18">
        <f>ABS(DifBe!G253/DifAb!K6)*(DifMonth!G22)</f>
        <v>0.013653262090208161</v>
      </c>
      <c r="G23" s="18">
        <f>ABS(DifBe!G253/DifAb!L6)*(DifMonth!H22)</f>
        <v>0.014447935361368748</v>
      </c>
      <c r="H23" s="18">
        <f>ABS(DifBe!G253/DifAb!M6)*(DifMonth!I22)</f>
        <v>0.013951671594666946</v>
      </c>
      <c r="I23" s="18">
        <f>ABS(DifBe!G253/DifAb!N6)*(DifMonth!J22)</f>
        <v>0.013046286769227991</v>
      </c>
      <c r="J23" s="18">
        <f>ABS(DifBe!G253/DifAb!O6)*(DifMonth!K22)</f>
        <v>0.011519118564717464</v>
      </c>
      <c r="K23" s="18">
        <f>ABS(DifBe!G253/DifAb!P6)*(DifMonth!L22)</f>
        <v>0.01027043488608385</v>
      </c>
      <c r="L23" s="18">
        <f>ABS(DifBe!G253/DifAb!Q6)*(DifMonth!M22)</f>
        <v>0.008933523092080212</v>
      </c>
      <c r="M23" s="18">
        <f>ABS(DifBe!G253/DifAb!R6)*(DifMonth!N22)</f>
        <v>0.008405084749043449</v>
      </c>
    </row>
    <row r="24" spans="1:13" ht="11.25">
      <c r="A24" s="5" t="s">
        <v>33</v>
      </c>
      <c r="B24" s="18">
        <f>ABS(DifBe!G266/DifAb!G6)*(DifMonth!C23)</f>
        <v>0.006579682339687154</v>
      </c>
      <c r="C24" s="18">
        <f>ABS(DifBe!G266/DifAb!H6)*(DifMonth!D23)</f>
        <v>0.007483348216486795</v>
      </c>
      <c r="D24" s="18">
        <f>ABS(DifBe!G266/DifAb!I6)*(DifMonth!E23)</f>
        <v>0.00866908031943699</v>
      </c>
      <c r="E24" s="18">
        <f>ABS(DifBe!G266/DifAb!J6)*(DifMonth!F23)</f>
        <v>0.009611036050393686</v>
      </c>
      <c r="F24" s="18">
        <f>ABS(DifBe!G266/DifAb!K6)*(DifMonth!G23)</f>
        <v>0.010537613644959696</v>
      </c>
      <c r="G24" s="18">
        <f>ABS(DifBe!G266/DifAb!L6)*(DifMonth!H23)</f>
        <v>0.011150943986832515</v>
      </c>
      <c r="H24" s="18">
        <f>ABS(DifBe!G266/DifAb!M6)*(DifMonth!I23)</f>
        <v>0.010767926667971666</v>
      </c>
      <c r="I24" s="18">
        <f>ABS(DifBe!G266/DifAb!N6)*(DifMonth!J23)</f>
        <v>0.010069148937972085</v>
      </c>
      <c r="J24" s="18">
        <f>ABS(DifBe!G266/DifAb!O6)*(DifMonth!K23)</f>
        <v>0.008890477613590193</v>
      </c>
      <c r="K24" s="18">
        <f>ABS(DifBe!G266/DifAb!P6)*(DifMonth!L23)</f>
        <v>0.00792674117586043</v>
      </c>
      <c r="L24" s="18">
        <f>ABS(DifBe!G266/DifAb!Q6)*(DifMonth!M23)</f>
        <v>0.0068949101109090135</v>
      </c>
      <c r="M24" s="18">
        <f>ABS(DifBe!G266/DifAb!R6)*(DifMonth!N23)</f>
        <v>0.006487060392848032</v>
      </c>
    </row>
    <row r="25" spans="1:13" ht="11.25">
      <c r="A25" s="5" t="s">
        <v>34</v>
      </c>
      <c r="B25" s="18">
        <f>ABS(DifBe!G279/DifAb!G6)*(DifMonth!C24)</f>
        <v>0.009396349316634332</v>
      </c>
      <c r="C25" s="18">
        <f>ABS(DifBe!G279/DifAb!H6)*(DifMonth!D24)</f>
        <v>0.010686861503326888</v>
      </c>
      <c r="D25" s="18">
        <f>ABS(DifBe!G279/DifAb!I6)*(DifMonth!E24)</f>
        <v>0.012380188393603053</v>
      </c>
      <c r="E25" s="18">
        <f>ABS(DifBe!G279/DifAb!J6)*(DifMonth!F24)</f>
        <v>0.013725381767983432</v>
      </c>
      <c r="F25" s="18">
        <f>ABS(DifBe!G279/DifAb!K6)*(DifMonth!G24)</f>
        <v>0.01504861384789612</v>
      </c>
      <c r="G25" s="18">
        <f>ABS(DifBe!G279/DifAb!L6)*(DifMonth!H24)</f>
        <v>0.015924502050578222</v>
      </c>
      <c r="H25" s="18">
        <f>ABS(DifBe!G279/DifAb!M6)*(DifMonth!I24)</f>
        <v>0.015377520549567283</v>
      </c>
      <c r="I25" s="18">
        <f>ABS(DifBe!G279/DifAb!N6)*(DifMonth!J24)</f>
        <v>0.014379606166048118</v>
      </c>
      <c r="J25" s="18">
        <f>ABS(DifBe!G279/DifAb!O6)*(DifMonth!K24)</f>
        <v>0.01269636267166403</v>
      </c>
      <c r="K25" s="18">
        <f>ABS(DifBe!G279/DifAb!P6)*(DifMonth!L24)</f>
        <v>0.011320064584527466</v>
      </c>
      <c r="L25" s="18">
        <f>ABS(DifBe!G279/DifAb!Q6)*(DifMonth!M24)</f>
        <v>0.009846521543770378</v>
      </c>
      <c r="M25" s="18">
        <f>ABS(DifBe!G279/DifAb!R6)*(DifMonth!N24)</f>
        <v>0.00926407725212483</v>
      </c>
    </row>
    <row r="26" spans="1:13" ht="11.25">
      <c r="A26" s="5" t="s">
        <v>35</v>
      </c>
      <c r="B26" s="18">
        <f>ABS(DifBe!G292/DifAb!G6)*(DifMonth!C25)</f>
        <v>0.011306948632564954</v>
      </c>
      <c r="C26" s="18">
        <f>ABS(DifBe!G292/DifAb!H6)*(DifMonth!D25)</f>
        <v>0.01285986610220394</v>
      </c>
      <c r="D26" s="18">
        <f>ABS(DifBe!G292/DifAb!I6)*(DifMonth!E25)</f>
        <v>0.014897504287131654</v>
      </c>
      <c r="E26" s="18">
        <f>ABS(DifBe!G292/DifAb!J6)*(DifMonth!F25)</f>
        <v>0.016516221500854154</v>
      </c>
      <c r="F26" s="18">
        <f>ABS(DifBe!G292/DifAb!K6)*(DifMonth!G25)</f>
        <v>0.01810851193752919</v>
      </c>
      <c r="G26" s="18">
        <f>ABS(DifBe!G292/DifAb!L6)*(DifMonth!H25)</f>
        <v>0.019162498180682563</v>
      </c>
      <c r="H26" s="18">
        <f>ABS(DifBe!G292/DifAb!M6)*(DifMonth!I25)</f>
        <v>0.018504296625324757</v>
      </c>
      <c r="I26" s="18">
        <f>ABS(DifBe!G292/DifAb!N6)*(DifMonth!J25)</f>
        <v>0.01730347210359545</v>
      </c>
      <c r="J26" s="18">
        <f>ABS(DifBe!G292/DifAb!O6)*(DifMonth!K25)</f>
        <v>0.015277967613952104</v>
      </c>
      <c r="K26" s="18">
        <f>ABS(DifBe!G292/DifAb!P6)*(DifMonth!L25)</f>
        <v>0.013621821035109869</v>
      </c>
      <c r="L26" s="18">
        <f>ABS(DifBe!G292/DifAb!Q6)*(DifMonth!M25)</f>
        <v>0.011848656276300983</v>
      </c>
      <c r="M26" s="18">
        <f>ABS(DifBe!G292/DifAb!R6)*(DifMonth!N25)</f>
        <v>0.011147781131598955</v>
      </c>
    </row>
    <row r="27" spans="1:13" ht="11.25">
      <c r="A27" s="5" t="s">
        <v>36</v>
      </c>
      <c r="B27" s="18">
        <f>ABS(DifBe!G305/DifAb!G6)*(DifMonth!C26)</f>
        <v>0.03127922602100994</v>
      </c>
      <c r="C27" s="18">
        <f>ABS(DifBe!G305/DifAb!H6)*(DifMonth!D26)</f>
        <v>0.03557517341612903</v>
      </c>
      <c r="D27" s="18">
        <f>ABS(DifBe!G305/DifAb!I6)*(DifMonth!E26)</f>
        <v>0.041212038622346576</v>
      </c>
      <c r="E27" s="18">
        <f>ABS(DifBe!G305/DifAb!J6)*(DifMonth!F26)</f>
        <v>0.04569001258663085</v>
      </c>
      <c r="F27" s="18">
        <f>ABS(DifBe!G305/DifAb!K6)*(DifMonth!G26)</f>
        <v>0.05009488025503139</v>
      </c>
      <c r="G27" s="18">
        <f>ABS(DifBe!G305/DifAb!L6)*(DifMonth!H26)</f>
        <v>0.05301059827887376</v>
      </c>
      <c r="H27" s="18">
        <f>ABS(DifBe!G305/DifAb!M6)*(DifMonth!I26)</f>
        <v>0.051189767930523024</v>
      </c>
      <c r="I27" s="18">
        <f>ABS(DifBe!G305/DifAb!N6)*(DifMonth!J26)</f>
        <v>0.04786784060535912</v>
      </c>
      <c r="J27" s="18">
        <f>ABS(DifBe!G305/DifAb!O6)*(DifMonth!K26)</f>
        <v>0.04226454171394527</v>
      </c>
      <c r="K27" s="18">
        <f>ABS(DifBe!G305/DifAb!P6)*(DifMonth!L26)</f>
        <v>0.037683024202285954</v>
      </c>
      <c r="L27" s="18">
        <f>ABS(DifBe!G305/DifAb!Q6)*(DifMonth!M26)</f>
        <v>0.032777790874919985</v>
      </c>
      <c r="M27" s="18">
        <f>ABS(DifBe!G305/DifAb!R6)*(DifMonth!N26)</f>
        <v>0.030838909504175692</v>
      </c>
    </row>
    <row r="28" spans="1:13" ht="11.25">
      <c r="A28" s="5" t="s">
        <v>37</v>
      </c>
      <c r="B28" s="18">
        <f>ABS(DifBe!G318/DifAb!G7)*(DifMonth!C27)</f>
        <v>0.008318225764170491</v>
      </c>
      <c r="C28" s="18">
        <f>ABS(DifBe!G318/DifAb!H7)*(DifMonth!D27)</f>
        <v>0.009460657971217194</v>
      </c>
      <c r="D28" s="18">
        <f>ABS(DifBe!G318/DifAb!I7)*(DifMonth!E27)</f>
        <v>0.010959693636401074</v>
      </c>
      <c r="E28" s="18">
        <f>ABS(DifBe!G318/DifAb!J7)*(DifMonth!F27)</f>
        <v>0.012150540398680016</v>
      </c>
      <c r="F28" s="18">
        <f>ABS(DifBe!G318/DifAb!K7)*(DifMonth!G27)</f>
        <v>0.013321945691122435</v>
      </c>
      <c r="G28" s="18">
        <f>ABS(DifBe!G318/DifAb!L7)*(DifMonth!H27)</f>
        <v>0.014097335051602116</v>
      </c>
      <c r="H28" s="18">
        <f>ABS(DifBe!G318/DifAb!M7)*(DifMonth!I27)</f>
        <v>0.013613113851950884</v>
      </c>
      <c r="I28" s="18">
        <f>ABS(DifBe!G318/DifAb!N7)*(DifMonth!J27)</f>
        <v>0.012729699515188509</v>
      </c>
      <c r="J28" s="18">
        <f>ABS(DifBe!G318/DifAb!O7)*(DifMonth!K27)</f>
        <v>0.011239590283615996</v>
      </c>
      <c r="K28" s="18">
        <f>ABS(DifBe!G318/DifAb!P7)*(DifMonth!L27)</f>
        <v>0.010021207743074408</v>
      </c>
      <c r="L28" s="18">
        <f>ABS(DifBe!G318/DifAb!Q7)*(DifMonth!M27)</f>
        <v>0.008716738071587569</v>
      </c>
      <c r="M28" s="18">
        <f>ABS(DifBe!G318/DifAb!R7)*(DifMonth!N27)</f>
        <v>0.00820112305881408</v>
      </c>
    </row>
    <row r="29" spans="1:13" ht="11.25">
      <c r="A29" s="5" t="s">
        <v>38</v>
      </c>
      <c r="B29" s="18">
        <f>ABS(DifBe!G331/DifAb!G6)*(DifMonth!C27)</f>
        <v>0.0054249682294344485</v>
      </c>
      <c r="C29" s="18">
        <f>ABS(DifBe!G331/DifAb!H6)*(DifMonth!D27)</f>
        <v>0.006170043510970787</v>
      </c>
      <c r="D29" s="18">
        <f>ABS(DifBe!G331/DifAb!I6)*(DifMonth!E27)</f>
        <v>0.007147683259371034</v>
      </c>
      <c r="E29" s="18">
        <f>ABS(DifBe!G331/DifAb!J6)*(DifMonth!F27)</f>
        <v>0.007924328642864844</v>
      </c>
      <c r="F29" s="18">
        <f>ABS(DifBe!G331/DifAb!K6)*(DifMonth!G27)</f>
        <v>0.008688294705832164</v>
      </c>
      <c r="G29" s="18">
        <f>ABS(DifBe!G331/DifAb!L6)*(DifMonth!H27)</f>
        <v>0.009193987450106262</v>
      </c>
      <c r="H29" s="18">
        <f>ABS(DifBe!G331/DifAb!M6)*(DifMonth!I27)</f>
        <v>0.008878188498292113</v>
      </c>
      <c r="I29" s="18">
        <f>ABS(DifBe!G331/DifAb!N6)*(DifMonth!J27)</f>
        <v>0.008302044120953632</v>
      </c>
      <c r="J29" s="18">
        <f>ABS(DifBe!G331/DifAb!O6)*(DifMonth!K27)</f>
        <v>0.007330226006095945</v>
      </c>
      <c r="K29" s="18">
        <f>ABS(DifBe!G331/DifAb!P6)*(DifMonth!L27)</f>
        <v>0.006535622363197147</v>
      </c>
      <c r="L29" s="18">
        <f>ABS(DifBe!G331/DifAb!Q6)*(DifMonth!M27)</f>
        <v>0.0056848744917169115</v>
      </c>
      <c r="M29" s="18">
        <f>ABS(DifBe!G331/DifAb!R6)*(DifMonth!N27)</f>
        <v>0.00534860115075045</v>
      </c>
    </row>
    <row r="30" spans="1:13" ht="11.25">
      <c r="A30" s="5" t="s">
        <v>39</v>
      </c>
      <c r="B30" s="18">
        <f>ABS(DifBe!G344/DifAb!G6)*(DifMonth!C28)</f>
        <v>0.030597437457204408</v>
      </c>
      <c r="C30" s="18">
        <f>ABS(DifBe!G344/DifAb!H6)*(DifMonth!D28)</f>
        <v>0.03479974673599878</v>
      </c>
      <c r="D30" s="18">
        <f>ABS(DifBe!G344/DifAb!I6)*(DifMonth!E28)</f>
        <v>0.04031374604295364</v>
      </c>
      <c r="E30" s="18">
        <f>ABS(DifBe!G344/DifAb!J6)*(DifMonth!F28)</f>
        <v>0.044694114285286315</v>
      </c>
      <c r="F30" s="18">
        <f>ABS(DifBe!G344/DifAb!K6)*(DifMonth!G28)</f>
        <v>0.049002969718621475</v>
      </c>
      <c r="G30" s="18">
        <f>ABS(DifBe!G344/DifAb!L6)*(DifMonth!H28)</f>
        <v>0.05185513427721499</v>
      </c>
      <c r="H30" s="18">
        <f>ABS(DifBe!G344/DifAb!M6)*(DifMonth!I28)</f>
        <v>0.050073992292869865</v>
      </c>
      <c r="I30" s="18">
        <f>ABS(DifBe!G344/DifAb!N6)*(DifMonth!J28)</f>
        <v>0.046824472515724205</v>
      </c>
      <c r="J30" s="18">
        <f>ABS(DifBe!G344/DifAb!O6)*(DifMonth!K28)</f>
        <v>0.04134330788368058</v>
      </c>
      <c r="K30" s="18">
        <f>ABS(DifBe!G344/DifAb!P6)*(DifMonth!L28)</f>
        <v>0.03686165301703128</v>
      </c>
      <c r="L30" s="18">
        <f>ABS(DifBe!G344/DifAb!Q6)*(DifMonth!M28)</f>
        <v>0.03206333831940217</v>
      </c>
      <c r="M30" s="18">
        <f>ABS(DifBe!G344/DifAb!R6)*(DifMonth!N28)</f>
        <v>0.030166718452963044</v>
      </c>
    </row>
    <row r="31" spans="1:13" ht="11.25">
      <c r="A31" s="5" t="s">
        <v>40</v>
      </c>
      <c r="B31" s="18">
        <f>ABS(DifBe!G357/DifAb!G6)*(DifMonth!C29)</f>
        <v>0.011098085615206584</v>
      </c>
      <c r="C31" s="18">
        <f>ABS(DifBe!G357/DifAb!H6)*(DifMonth!D29)</f>
        <v>0.012622317447459445</v>
      </c>
      <c r="D31" s="18">
        <f>ABS(DifBe!G357/DifAb!I6)*(DifMonth!E29)</f>
        <v>0.014622316188411718</v>
      </c>
      <c r="E31" s="18">
        <f>ABS(DifBe!G357/DifAb!J6)*(DifMonth!F29)</f>
        <v>0.016211132305693904</v>
      </c>
      <c r="F31" s="18">
        <f>ABS(DifBe!G357/DifAb!K6)*(DifMonth!G29)</f>
        <v>0.017774009803836876</v>
      </c>
      <c r="G31" s="18">
        <f>ABS(DifBe!G357/DifAb!L6)*(DifMonth!H29)</f>
        <v>0.018808526714091257</v>
      </c>
      <c r="H31" s="18">
        <f>ABS(DifBe!G357/DifAb!M6)*(DifMonth!I29)</f>
        <v>0.01816248351969797</v>
      </c>
      <c r="I31" s="18">
        <f>ABS(DifBe!G357/DifAb!N6)*(DifMonth!J29)</f>
        <v>0.016983840741344056</v>
      </c>
      <c r="J31" s="18">
        <f>ABS(DifBe!G357/DifAb!O6)*(DifMonth!K29)</f>
        <v>0.014995751560916974</v>
      </c>
      <c r="K31" s="18">
        <f>ABS(DifBe!G357/DifAb!P6)*(DifMonth!L29)</f>
        <v>0.0133701974772638</v>
      </c>
      <c r="L31" s="18">
        <f>ABS(DifBe!G357/DifAb!Q6)*(DifMonth!M29)</f>
        <v>0.011629786784457453</v>
      </c>
      <c r="M31" s="18">
        <f>ABS(DifBe!G357/DifAb!R6)*(DifMonth!N29)</f>
        <v>0.01094185827127123</v>
      </c>
    </row>
    <row r="32" spans="1:13" ht="11.25">
      <c r="A32" s="5" t="s">
        <v>41</v>
      </c>
      <c r="B32" s="18">
        <f>ABS(DifBe!G370/DifAb!G6)*(DifMonth!C30)</f>
        <v>0.007685661745889576</v>
      </c>
      <c r="C32" s="18">
        <f>ABS(DifBe!G370/DifAb!H6)*(DifMonth!D30)</f>
        <v>0.008741224902562425</v>
      </c>
      <c r="D32" s="18">
        <f>ABS(DifBe!G370/DifAb!I6)*(DifMonth!E30)</f>
        <v>0.010126266823134963</v>
      </c>
      <c r="E32" s="18">
        <f>ABS(DifBe!G370/DifAb!J6)*(DifMonth!F30)</f>
        <v>0.011226555979051806</v>
      </c>
      <c r="F32" s="18">
        <f>ABS(DifBe!G370/DifAb!K6)*(DifMonth!G30)</f>
        <v>0.012308882086225693</v>
      </c>
      <c r="G32" s="18">
        <f>ABS(DifBe!G370/DifAb!L6)*(DifMonth!H30)</f>
        <v>0.013025307181354135</v>
      </c>
      <c r="H32" s="18">
        <f>ABS(DifBe!G370/DifAb!M6)*(DifMonth!I30)</f>
        <v>0.012577908446338305</v>
      </c>
      <c r="I32" s="18">
        <f>ABS(DifBe!G370/DifAb!N6)*(DifMonth!J30)</f>
        <v>0.01176167310379855</v>
      </c>
      <c r="J32" s="18">
        <f>ABS(DifBe!G370/DifAb!O6)*(DifMonth!K30)</f>
        <v>0.01038487880870958</v>
      </c>
      <c r="K32" s="18">
        <f>ABS(DifBe!G370/DifAb!P6)*(DifMonth!L30)</f>
        <v>0.0092591478250263</v>
      </c>
      <c r="L32" s="18">
        <f>ABS(DifBe!G370/DifAb!Q6)*(DifMonth!M30)</f>
        <v>0.008053876182004295</v>
      </c>
      <c r="M32" s="18">
        <f>ABS(DifBe!G370/DifAb!R6)*(DifMonth!N30)</f>
        <v>0.007577470967535814</v>
      </c>
    </row>
    <row r="33" spans="1:13" ht="11.25">
      <c r="A33" s="5" t="s">
        <v>42</v>
      </c>
      <c r="B33" s="18">
        <f>ABS(DifBe!G383/DifAb!G6)*(DifMonth!C31)</f>
        <v>0.01063013299774414</v>
      </c>
      <c r="C33" s="18">
        <f>ABS(DifBe!G383/DifAb!G6)*(DifMonth!D31)</f>
        <v>0.012090084512179125</v>
      </c>
      <c r="D33" s="18">
        <f>ABS(DifBe!G383/DifAb!I6)*(DifMonth!E31)</f>
        <v>0.01400576380532728</v>
      </c>
      <c r="E33" s="18">
        <f>ABS(DifBe!G383/DifAb!J6)*(DifMonth!F31)</f>
        <v>0.015527587227965807</v>
      </c>
      <c r="F33" s="18">
        <f>ABS(DifBe!G383/DifAb!K6)*(DifMonth!G31)</f>
        <v>0.017024565737635753</v>
      </c>
      <c r="G33" s="18">
        <f>ABS(DifBe!G383/DifAb!L6)*(DifMonth!H31)</f>
        <v>0.018015462071085484</v>
      </c>
      <c r="H33" s="18">
        <f>ABS(DifBe!G383/DifAb!M6)*(DifMonth!I31)</f>
        <v>0.017396659394948416</v>
      </c>
      <c r="I33" s="18">
        <f>ABS(DifBe!G383/DifAb!N6)*(DifMonth!J31)</f>
        <v>0.016267714284490323</v>
      </c>
      <c r="J33" s="18">
        <f>ABS(DifBe!G383/DifAb!O6)*(DifMonth!K31)</f>
        <v>0.014363453213521586</v>
      </c>
      <c r="K33" s="18">
        <f>ABS(DifBe!G383/DifAb!P6)*(DifMonth!L31)</f>
        <v>0.012806440886946767</v>
      </c>
      <c r="L33" s="18">
        <f>ABS(DifBe!G383/DifAb!Q6)*(DifMonth!M31)</f>
        <v>0.011139414899160396</v>
      </c>
      <c r="M33" s="18">
        <f>ABS(DifBe!G383/DifAb!R6)*(DifMonth!N31)</f>
        <v>0.0104804930056322</v>
      </c>
    </row>
    <row r="34" spans="1:13" ht="11.25">
      <c r="A34" s="5" t="s">
        <v>43</v>
      </c>
      <c r="B34" s="18">
        <f>ABS(DifBe!G396/DifAb!G6)*(DifMonth!C32)</f>
        <v>0.005750695077933811</v>
      </c>
      <c r="C34" s="18">
        <f>ABS(DifBe!G396/DifAb!H6)*(DifMonth!D32)</f>
        <v>0.006540506293965181</v>
      </c>
      <c r="D34" s="18">
        <f>ABS(DifBe!G396/DifAb!I6)*(DifMonth!E32)</f>
        <v>0.007576845651422369</v>
      </c>
      <c r="E34" s="18">
        <f>ABS(DifBe!G396/DifAb!J6)*(DifMonth!F32)</f>
        <v>0.008400122506745718</v>
      </c>
      <c r="F34" s="18">
        <f>ABS(DifBe!G396/DifAb!K6)*(DifMonth!G32)</f>
        <v>0.00920995874766185</v>
      </c>
      <c r="G34" s="18">
        <f>ABS(DifBe!G396/DifAb!L6)*(DifMonth!H32)</f>
        <v>0.009746014380147473</v>
      </c>
      <c r="H34" s="18">
        <f>ABS(DifBe!G396/DifAb!M6)*(DifMonth!I32)</f>
        <v>0.009411254174924371</v>
      </c>
      <c r="I34" s="18">
        <f>ABS(DifBe!G396/DifAb!N6)*(DifMonth!J32)</f>
        <v>0.008800516840655219</v>
      </c>
      <c r="J34" s="18">
        <f>ABS(DifBe!G396/DifAb!O6)*(DifMonth!K32)</f>
        <v>0.007770348660234071</v>
      </c>
      <c r="K34" s="18">
        <f>ABS(DifBe!G396/DifAb!P6)*(DifMonth!L32)</f>
        <v>0.006928035292695187</v>
      </c>
      <c r="L34" s="18">
        <f>ABS(DifBe!G396/DifAb!Q6)*(DifMonth!M32)</f>
        <v>0.0060262066754252774</v>
      </c>
      <c r="M34" s="18">
        <f>ABS(DifBe!G396/DifAb!R6)*(DifMonth!N32)</f>
        <v>0.005669742754356787</v>
      </c>
    </row>
    <row r="35" spans="1:13" ht="11.25">
      <c r="A35" s="5" t="s">
        <v>44</v>
      </c>
      <c r="B35" s="18">
        <f>ABS(DifBe!G409/DifAb!G6)*(DifMonth!C33)</f>
        <v>0.006464807680140053</v>
      </c>
      <c r="C35" s="18">
        <f>ABS(DifBe!G409/DifAb!H6)*(DifMonth!D33)</f>
        <v>0.0073526964563773245</v>
      </c>
      <c r="D35" s="18">
        <f>ABS(DifBe!G409/DifAb!I6)*(DifMonth!E33)</f>
        <v>0.008517726865141026</v>
      </c>
      <c r="E35" s="18">
        <f>ABS(DifBe!G409/DifAb!J6)*(DifMonth!F33)</f>
        <v>0.00944323699305555</v>
      </c>
      <c r="F35" s="18">
        <f>ABS(DifBe!G409/DifAb!K6)*(DifMonth!G33)</f>
        <v>0.010353637471428926</v>
      </c>
      <c r="G35" s="18">
        <f>ABS(DifBe!G409/DifAb!L6)*(DifMonth!H33)</f>
        <v>0.010956259680207298</v>
      </c>
      <c r="H35" s="18">
        <f>ABS(DifBe!G409/DifAb!M6)*(DifMonth!I33)</f>
        <v>0.010579929459876935</v>
      </c>
      <c r="I35" s="18">
        <f>ABS(DifBe!G409/DifAb!N6)*(DifMonth!J33)</f>
        <v>0.00989335168873382</v>
      </c>
      <c r="J35" s="18">
        <f>ABS(DifBe!G409/DifAb!O6)*(DifMonth!K33)</f>
        <v>0.008735258784420873</v>
      </c>
      <c r="K35" s="18">
        <f>ABS(DifBe!G409/DifAb!P6)*(DifMonth!L33)</f>
        <v>0.007788348219045094</v>
      </c>
      <c r="L35" s="18">
        <f>ABS(DifBe!G409/DifAb!Q6)*(DifMonth!M33)</f>
        <v>0.006774531890395074</v>
      </c>
      <c r="M35" s="18">
        <f>ABS(DifBe!G409/DifAb!R6)*(DifMonth!N33)</f>
        <v>0.006373802819667785</v>
      </c>
    </row>
    <row r="36" spans="1:13" ht="11.25">
      <c r="A36" s="5" t="s">
        <v>45</v>
      </c>
      <c r="B36" s="18">
        <f>ABS(DifBe!G422/DifAb!G6)*(DifMonth!C34)</f>
        <v>0.010427237495167434</v>
      </c>
      <c r="C36" s="18">
        <f>ABS(DifBe!G422/DifAb!H6)*(DifMonth!D34)</f>
        <v>0.011859333792101518</v>
      </c>
      <c r="D36" s="18">
        <f>ABS(DifBe!G422/DifAb!I6)*(DifMonth!E34)</f>
        <v>0.013738438223713617</v>
      </c>
      <c r="E36" s="18">
        <f>ABS(DifBe!G422/DifAb!J6)*(DifMonth!F34)</f>
        <v>0.015231214866952981</v>
      </c>
      <c r="F36" s="18">
        <f>ABS(DifBe!G422/DifAb!K6)*(DifMonth!G34)</f>
        <v>0.01669962080776321</v>
      </c>
      <c r="G36" s="18">
        <f>ABS(DifBe!G422/DifAb!L6)*(DifMonth!H34)</f>
        <v>0.017671604074968202</v>
      </c>
      <c r="H36" s="18">
        <f>ABS(DifBe!G422/DifAb!M6)*(DifMonth!I34)</f>
        <v>0.01706461237805381</v>
      </c>
      <c r="I36" s="18">
        <f>ABS(DifBe!G422/DifAb!N6)*(DifMonth!J34)</f>
        <v>0.01595721524687467</v>
      </c>
      <c r="J36" s="18">
        <f>ABS(DifBe!G422/DifAb!O6)*(DifMonth!K34)</f>
        <v>0.01408930047628745</v>
      </c>
      <c r="K36" s="18">
        <f>ABS(DifBe!G422/DifAb!P6)*(DifMonth!L34)</f>
        <v>0.012562006573610578</v>
      </c>
      <c r="L36" s="18">
        <f>ABS(DifBe!G422/DifAb!Q6)*(DifMonth!M34)</f>
        <v>0.010926798821369531</v>
      </c>
      <c r="M36" s="18">
        <f>ABS(DifBe!G422/DifAb!R6)*(DifMonth!N34)</f>
        <v>0.010280453655599547</v>
      </c>
    </row>
    <row r="37" spans="1:13" ht="11.25">
      <c r="A37" s="5" t="s">
        <v>46</v>
      </c>
      <c r="B37" s="18">
        <f>ABS(DifBe!G435/DifAb!G6)*(DifMonth!C35)</f>
        <v>0.0034397749787329806</v>
      </c>
      <c r="C37" s="18">
        <f>ABS(DifBe!G435/DifAb!H6)*(DifMonth!D35)</f>
        <v>0.003912200106827843</v>
      </c>
      <c r="D37" s="18">
        <f>ABS(DifBe!G435/DifAb!I6)*(DifMonth!E35)</f>
        <v>0.004532085902013884</v>
      </c>
      <c r="E37" s="18">
        <f>ABS(DifBe!G435/DifAb!J6)*(DifMonth!F35)</f>
        <v>0.005024528483151172</v>
      </c>
      <c r="F37" s="18">
        <f>ABS(DifBe!G435/DifAb!K6)*(DifMonth!G35)</f>
        <v>0.005508931568451838</v>
      </c>
      <c r="G37" s="18">
        <f>ABS(DifBe!G435/DifAb!L6)*(DifMonth!H35)</f>
        <v>0.005829572939076453</v>
      </c>
      <c r="H37" s="18">
        <f>ABS(DifBe!G435/DifAb!M6)*(DifMonth!I35)</f>
        <v>0.005629336313382212</v>
      </c>
      <c r="I37" s="18">
        <f>ABS(DifBe!G435/DifAb!N6)*(DifMonth!J35)</f>
        <v>0.005264024125459372</v>
      </c>
      <c r="J37" s="18">
        <f>ABS(DifBe!G435/DifAb!O6)*(DifMonth!K35)</f>
        <v>0.004647829616295321</v>
      </c>
      <c r="K37" s="18">
        <f>ABS(DifBe!G435/DifAb!P6)*(DifMonth!L35)</f>
        <v>0.004144000356241148</v>
      </c>
      <c r="L37" s="18">
        <f>ABS(DifBe!G435/DifAb!Q6)*(DifMonth!M35)</f>
        <v>0.003604572083527902</v>
      </c>
      <c r="M37" s="18">
        <f>ABS(DifBe!G435/DifAb!R6)*(DifMonth!N35)</f>
        <v>0.0033913533925878513</v>
      </c>
    </row>
    <row r="38" spans="1:13" ht="11.25">
      <c r="A38" s="5" t="s">
        <v>47</v>
      </c>
      <c r="B38" s="18">
        <f>ABS(DifBe!G448/DifAb!G6)*(DifMonth!C36)</f>
        <v>0.009368003621421405</v>
      </c>
      <c r="C38" s="18">
        <f>ABS(DifBe!G448/DifAb!H6)*(DifMonth!D36)</f>
        <v>0.010654622757325845</v>
      </c>
      <c r="D38" s="18">
        <f>ABS(DifBe!G448/DifAb!I6)*(DifMonth!E36)</f>
        <v>0.0123428414373482</v>
      </c>
      <c r="E38" s="18">
        <f>ABS(DifBe!G448/DifAb!J6)*(DifMonth!F36)</f>
        <v>0.013683976805783107</v>
      </c>
      <c r="F38" s="18">
        <f>ABS(DifBe!G448/DifAb!K6)*(DifMonth!G36)</f>
        <v>0.015003217129752158</v>
      </c>
      <c r="G38" s="18">
        <f>ABS(DifBe!G448/DifAb!L6)*(DifMonth!H36)</f>
        <v>0.01587646306582654</v>
      </c>
      <c r="H38" s="18">
        <f>ABS(DifBe!G448/DifAb!M6)*(DifMonth!I36)</f>
        <v>0.015331131628089356</v>
      </c>
      <c r="I38" s="18">
        <f>ABS(DifBe!G448/DifAb!N6)*(DifMonth!J36)</f>
        <v>0.014336227624028279</v>
      </c>
      <c r="J38" s="18">
        <f>ABS(DifBe!G448/DifAb!O6)*(DifMonth!K36)</f>
        <v>0.012658061921609256</v>
      </c>
      <c r="K38" s="18">
        <f>ABS(DifBe!G448/DifAb!P6)*(DifMonth!L36)</f>
        <v>0.011285915673105494</v>
      </c>
      <c r="L38" s="18">
        <f>ABS(DifBe!G448/DifAb!Q6)*(DifMonth!M36)</f>
        <v>0.009816817827020182</v>
      </c>
      <c r="M38" s="18">
        <f>ABS(DifBe!G448/DifAb!R6)*(DifMonth!N36)</f>
        <v>0.009236130578223206</v>
      </c>
    </row>
    <row r="39" spans="1:13" ht="11.25">
      <c r="A39" s="5" t="s">
        <v>48</v>
      </c>
      <c r="B39" s="18">
        <f>ABS(DifBe!G461/DifAb!G6)*(DifMonth!C37)</f>
        <v>0.01496404060793033</v>
      </c>
      <c r="C39" s="18">
        <f>ABS(DifBe!G461/DifAb!H6)*(DifMonth!D37)</f>
        <v>0.017019229928373077</v>
      </c>
      <c r="D39" s="18">
        <f>ABS(DifBe!G461/DifAb!I6)*(DifMonth!E37)</f>
        <v>0.019715916853766044</v>
      </c>
      <c r="E39" s="18">
        <f>ABS(DifBe!G461/DifAb!J6)*(DifMonth!F37)</f>
        <v>0.021858188027541112</v>
      </c>
      <c r="F39" s="18">
        <f>ABS(DifBe!G461/DifAb!K6)*(DifMonth!G37)</f>
        <v>0.023965485011751365</v>
      </c>
      <c r="G39" s="18">
        <f>ABS(DifBe!G461/DifAb!L6)*(DifMonth!H37)</f>
        <v>0.02536037000285521</v>
      </c>
      <c r="H39" s="18">
        <f>ABS(DifBe!G461/DifAb!M6)*(DifMonth!I37)</f>
        <v>0.024489281336704364</v>
      </c>
      <c r="I39" s="18">
        <f>ABS(DifBe!G461/DifAb!N6)*(DifMonth!J37)</f>
        <v>0.02290006505120687</v>
      </c>
      <c r="J39" s="18">
        <f>ABS(DifBe!G461/DifAb!O6)*(DifMonth!K37)</f>
        <v>0.020219436314000645</v>
      </c>
      <c r="K39" s="18">
        <f>ABS(DifBe!G461/DifAb!P6)*(DifMonth!L37)</f>
        <v>0.018027629712252757</v>
      </c>
      <c r="L39" s="18">
        <f>ABS(DifBe!G461/DifAb!Q6)*(DifMonth!M37)</f>
        <v>0.0156809568549137</v>
      </c>
      <c r="M39" s="18">
        <f>ABS(DifBe!G461/DifAb!R6)*(DifMonth!N37)</f>
        <v>0.014753392357432558</v>
      </c>
    </row>
    <row r="40" spans="2:13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pane xSplit="1" ySplit="2" topLeftCell="B3" activePane="bottomRight" state="frozen"/>
      <selection pane="topLeft" activeCell="B120" sqref="B120"/>
      <selection pane="topRight" activeCell="A1" sqref="A1"/>
      <selection pane="bottomLeft" activeCell="A1" sqref="A1"/>
      <selection pane="bottomRight" activeCell="A4" sqref="A4"/>
    </sheetView>
  </sheetViews>
  <sheetFormatPr defaultColWidth="8" defaultRowHeight="11.25"/>
  <cols>
    <col min="1" max="1" width="12" style="0" customWidth="1"/>
    <col min="7" max="7" width="8.66015625" style="0" bestFit="1" customWidth="1"/>
  </cols>
  <sheetData>
    <row r="1" ht="15.75">
      <c r="A1" s="1" t="s">
        <v>6</v>
      </c>
    </row>
    <row r="3" spans="1:2" ht="11.25">
      <c r="A3" s="3">
        <v>1</v>
      </c>
      <c r="B3" s="3" t="s">
        <v>2</v>
      </c>
    </row>
    <row r="4" spans="1:2" ht="11.25">
      <c r="A4" s="6" t="s">
        <v>7</v>
      </c>
      <c r="B4" s="9" t="s">
        <v>4</v>
      </c>
    </row>
    <row r="5" spans="1:5" ht="11.25">
      <c r="A5" s="6" t="s">
        <v>5</v>
      </c>
      <c r="B5" s="7">
        <v>0</v>
      </c>
      <c r="C5" s="7">
        <v>90</v>
      </c>
      <c r="D5" s="7">
        <v>180</v>
      </c>
      <c r="E5" s="7">
        <v>270</v>
      </c>
    </row>
    <row r="6" spans="1:20" ht="11.25">
      <c r="A6" s="6">
        <v>5</v>
      </c>
      <c r="B6" s="8">
        <v>12.178665349455917</v>
      </c>
      <c r="C6" s="8">
        <v>12.178665349455917</v>
      </c>
      <c r="D6" s="8">
        <v>12.178665349455917</v>
      </c>
      <c r="E6" s="8">
        <v>12.178665349455917</v>
      </c>
      <c r="G6" s="11">
        <f>SUM(B6:E14)</f>
        <v>1259.2811280575993</v>
      </c>
      <c r="H6" s="8">
        <v>1259.28</v>
      </c>
      <c r="I6" s="8">
        <v>1259.28</v>
      </c>
      <c r="J6" s="8">
        <v>1259.28</v>
      </c>
      <c r="K6" s="8">
        <v>1259.28</v>
      </c>
      <c r="L6" s="8">
        <v>1259.28</v>
      </c>
      <c r="M6" s="8">
        <v>1259.28</v>
      </c>
      <c r="N6" s="8">
        <v>1259.28</v>
      </c>
      <c r="O6" s="8">
        <v>1259.28</v>
      </c>
      <c r="P6" s="8">
        <v>1259.28</v>
      </c>
      <c r="Q6" s="8">
        <v>1259.28</v>
      </c>
      <c r="R6" s="8">
        <v>1259.28</v>
      </c>
      <c r="S6" s="8">
        <v>1259.28</v>
      </c>
      <c r="T6" s="8">
        <v>1259.28</v>
      </c>
    </row>
    <row r="7" spans="1:27" ht="11.25">
      <c r="A7" s="6">
        <v>15</v>
      </c>
      <c r="B7" s="8">
        <v>34.35854690556746</v>
      </c>
      <c r="C7" s="8">
        <v>34.35854690556746</v>
      </c>
      <c r="D7" s="8">
        <v>34.35854690556746</v>
      </c>
      <c r="E7" s="8">
        <v>34.35854690556746</v>
      </c>
      <c r="G7" s="8">
        <v>1259.28</v>
      </c>
      <c r="H7" s="8">
        <v>1259.28</v>
      </c>
      <c r="I7" s="8">
        <v>1259.28</v>
      </c>
      <c r="J7" s="8">
        <v>1259.28</v>
      </c>
      <c r="K7" s="8">
        <v>1259.28</v>
      </c>
      <c r="L7" s="8">
        <v>1259.28</v>
      </c>
      <c r="M7" s="8">
        <v>1259.28</v>
      </c>
      <c r="N7" s="8">
        <v>1259.28</v>
      </c>
      <c r="O7" s="8">
        <v>1259.28</v>
      </c>
      <c r="P7" s="8">
        <v>1259.28</v>
      </c>
      <c r="Q7" s="8">
        <v>1259.28</v>
      </c>
      <c r="R7" s="8">
        <v>1259.28</v>
      </c>
      <c r="S7" s="8">
        <v>1259.28</v>
      </c>
      <c r="T7" s="8">
        <v>1259.28</v>
      </c>
      <c r="U7" s="8">
        <v>1259.28</v>
      </c>
      <c r="V7" s="8">
        <v>1259.28</v>
      </c>
      <c r="W7" s="8">
        <v>1259.28</v>
      </c>
      <c r="X7" s="8">
        <v>1259.28</v>
      </c>
      <c r="Y7" s="8">
        <v>1259.28</v>
      </c>
      <c r="Z7" s="8">
        <v>1259.28</v>
      </c>
      <c r="AA7" s="8">
        <v>1259.28</v>
      </c>
    </row>
    <row r="8" spans="1:24" ht="11.25">
      <c r="A8" s="6">
        <v>25</v>
      </c>
      <c r="B8" s="8">
        <v>50.50229233593976</v>
      </c>
      <c r="C8" s="8">
        <v>50.50229233593976</v>
      </c>
      <c r="D8" s="8">
        <v>50.50229233593976</v>
      </c>
      <c r="E8" s="8">
        <v>50.50229233593976</v>
      </c>
      <c r="G8" s="8">
        <v>1259.28</v>
      </c>
      <c r="H8" s="8">
        <v>1259.28</v>
      </c>
      <c r="I8" s="8">
        <v>1259.28</v>
      </c>
      <c r="J8" s="8">
        <v>1259.28</v>
      </c>
      <c r="K8" s="8">
        <v>1259.28</v>
      </c>
      <c r="L8" s="8">
        <v>1259.28</v>
      </c>
      <c r="M8" s="8">
        <v>1259.28</v>
      </c>
      <c r="N8" s="8">
        <v>1259.28</v>
      </c>
      <c r="O8" s="8">
        <v>1259.28</v>
      </c>
      <c r="P8" s="8">
        <v>1259.28</v>
      </c>
      <c r="Q8" s="8">
        <v>1259.28</v>
      </c>
      <c r="R8" s="8">
        <v>1259.28</v>
      </c>
      <c r="S8" s="8">
        <v>1259.28</v>
      </c>
      <c r="T8" s="8">
        <v>1259.28</v>
      </c>
      <c r="U8" s="8">
        <v>1259.28</v>
      </c>
      <c r="V8" s="8">
        <v>1259.28</v>
      </c>
      <c r="W8" s="8">
        <v>1259.28</v>
      </c>
      <c r="X8" s="8">
        <v>1259.28</v>
      </c>
    </row>
    <row r="9" spans="1:24" ht="11.25">
      <c r="A9" s="6">
        <v>35</v>
      </c>
      <c r="B9" s="8">
        <v>58.11608216992146</v>
      </c>
      <c r="C9" s="8">
        <v>58.11608216992146</v>
      </c>
      <c r="D9" s="8">
        <v>58.11608216992146</v>
      </c>
      <c r="E9" s="8">
        <v>58.11608216992146</v>
      </c>
      <c r="G9" s="8">
        <v>1259.28</v>
      </c>
      <c r="H9" s="8">
        <v>1259.28</v>
      </c>
      <c r="I9" s="8">
        <v>1259.28</v>
      </c>
      <c r="J9" s="8">
        <v>1259.28</v>
      </c>
      <c r="K9" s="8">
        <v>1259.28</v>
      </c>
      <c r="L9" s="8">
        <v>1259.28</v>
      </c>
      <c r="M9" s="8">
        <v>1259.28</v>
      </c>
      <c r="N9" s="8">
        <v>1259.28</v>
      </c>
      <c r="O9" s="8">
        <v>1259.28</v>
      </c>
      <c r="P9" s="8">
        <v>1259.28</v>
      </c>
      <c r="Q9" s="8">
        <v>1259.28</v>
      </c>
      <c r="R9" s="8">
        <v>1259.28</v>
      </c>
      <c r="S9" s="8">
        <v>1259.28</v>
      </c>
      <c r="T9" s="8">
        <v>1259.28</v>
      </c>
      <c r="U9" s="8">
        <v>1259.28</v>
      </c>
      <c r="V9" s="8">
        <v>1259.28</v>
      </c>
      <c r="W9" s="8">
        <v>1259.28</v>
      </c>
      <c r="X9" s="8">
        <v>1259.28</v>
      </c>
    </row>
    <row r="10" spans="1:24" ht="11.25">
      <c r="A10" s="6">
        <v>45</v>
      </c>
      <c r="B10" s="8">
        <v>56.60041613635714</v>
      </c>
      <c r="C10" s="8">
        <v>56.60041613635714</v>
      </c>
      <c r="D10" s="8">
        <v>56.60041613635714</v>
      </c>
      <c r="E10" s="8">
        <v>56.60041613635714</v>
      </c>
      <c r="G10" s="8">
        <v>1259.28</v>
      </c>
      <c r="H10" s="8">
        <v>1259.28</v>
      </c>
      <c r="I10" s="8">
        <v>1259.28</v>
      </c>
      <c r="J10" s="8">
        <v>1259.28</v>
      </c>
      <c r="K10" s="8">
        <v>1259.28</v>
      </c>
      <c r="L10" s="8">
        <v>1259.28</v>
      </c>
      <c r="M10" s="8">
        <v>1259.28</v>
      </c>
      <c r="N10" s="8">
        <v>1259.28</v>
      </c>
      <c r="O10" s="8">
        <v>1259.28</v>
      </c>
      <c r="P10" s="8">
        <v>1259.28</v>
      </c>
      <c r="Q10" s="8">
        <v>1259.28</v>
      </c>
      <c r="R10" s="8">
        <v>1259.28</v>
      </c>
      <c r="S10" s="8">
        <v>1259.28</v>
      </c>
      <c r="T10" s="8">
        <v>1259.28</v>
      </c>
      <c r="U10" s="8">
        <v>1259.28</v>
      </c>
      <c r="V10" s="8">
        <v>1259.28</v>
      </c>
      <c r="W10" s="8">
        <v>1259.28</v>
      </c>
      <c r="X10" s="8">
        <v>1259.28</v>
      </c>
    </row>
    <row r="11" spans="1:24" ht="11.25">
      <c r="A11" s="6">
        <v>55</v>
      </c>
      <c r="B11" s="8">
        <v>47.31273409926435</v>
      </c>
      <c r="C11" s="8">
        <v>47.31273409926435</v>
      </c>
      <c r="D11" s="8">
        <v>47.31273409926435</v>
      </c>
      <c r="E11" s="8">
        <v>47.31273409926435</v>
      </c>
      <c r="G11" s="8">
        <v>1259.28</v>
      </c>
      <c r="H11" s="8">
        <v>1259.28</v>
      </c>
      <c r="I11" s="8">
        <v>1259.28</v>
      </c>
      <c r="J11" s="8">
        <v>1259.28</v>
      </c>
      <c r="K11" s="8">
        <v>1259.28</v>
      </c>
      <c r="L11" s="8">
        <v>1259.28</v>
      </c>
      <c r="M11" s="8">
        <v>1259.28</v>
      </c>
      <c r="N11" s="8">
        <v>1259.28</v>
      </c>
      <c r="O11" s="8">
        <v>1259.28</v>
      </c>
      <c r="P11" s="8">
        <v>1259.28</v>
      </c>
      <c r="Q11" s="8">
        <v>1259.28</v>
      </c>
      <c r="R11" s="8">
        <v>1259.28</v>
      </c>
      <c r="S11" s="8">
        <v>1259.28</v>
      </c>
      <c r="T11" s="8">
        <v>1259.28</v>
      </c>
      <c r="U11" s="8">
        <v>1259.28</v>
      </c>
      <c r="V11" s="8">
        <v>1259.28</v>
      </c>
      <c r="W11" s="8">
        <v>1259.28</v>
      </c>
      <c r="X11" s="8">
        <v>1259.28</v>
      </c>
    </row>
    <row r="12" spans="1:24" ht="11.25">
      <c r="A12" s="6">
        <v>65</v>
      </c>
      <c r="B12" s="8">
        <v>33.15594758713091</v>
      </c>
      <c r="C12" s="8">
        <v>33.15594758713091</v>
      </c>
      <c r="D12" s="8">
        <v>33.15594758713091</v>
      </c>
      <c r="E12" s="8">
        <v>33.15594758713091</v>
      </c>
      <c r="G12" s="8">
        <v>1259.28</v>
      </c>
      <c r="H12" s="8">
        <v>1259.28</v>
      </c>
      <c r="I12" s="8">
        <v>1259.28</v>
      </c>
      <c r="J12" s="8">
        <v>1259.28</v>
      </c>
      <c r="K12" s="8">
        <v>1259.28</v>
      </c>
      <c r="L12" s="8">
        <v>1259.28</v>
      </c>
      <c r="M12" s="8">
        <v>1259.28</v>
      </c>
      <c r="N12" s="8">
        <v>1259.28</v>
      </c>
      <c r="O12" s="8">
        <v>1259.28</v>
      </c>
      <c r="P12" s="8">
        <v>1259.28</v>
      </c>
      <c r="Q12" s="8">
        <v>1259.28</v>
      </c>
      <c r="R12" s="8">
        <v>1259.28</v>
      </c>
      <c r="S12" s="8">
        <v>1259.28</v>
      </c>
      <c r="T12" s="8">
        <v>1259.28</v>
      </c>
      <c r="U12" s="8">
        <v>1259.28</v>
      </c>
      <c r="V12" s="8">
        <v>1259.28</v>
      </c>
      <c r="W12" s="8">
        <v>1259.28</v>
      </c>
      <c r="X12" s="8">
        <v>1259.28</v>
      </c>
    </row>
    <row r="13" spans="1:24" ht="11.25">
      <c r="A13" s="6">
        <v>75</v>
      </c>
      <c r="B13" s="8">
        <v>17.806857392353376</v>
      </c>
      <c r="C13" s="8">
        <v>17.806857392353376</v>
      </c>
      <c r="D13" s="8">
        <v>17.806857392353376</v>
      </c>
      <c r="E13" s="8">
        <v>17.806857392353376</v>
      </c>
      <c r="G13" s="8">
        <v>1259.28</v>
      </c>
      <c r="H13" s="8">
        <v>1259.28</v>
      </c>
      <c r="I13" s="8">
        <v>1259.28</v>
      </c>
      <c r="J13" s="8">
        <v>1259.28</v>
      </c>
      <c r="K13" s="8">
        <v>1259.28</v>
      </c>
      <c r="L13" s="8">
        <v>1259.28</v>
      </c>
      <c r="M13" s="8">
        <v>1259.28</v>
      </c>
      <c r="N13" s="8">
        <v>1259.28</v>
      </c>
      <c r="O13" s="8">
        <v>1259.28</v>
      </c>
      <c r="P13" s="8">
        <v>1259.28</v>
      </c>
      <c r="Q13" s="8">
        <v>1259.28</v>
      </c>
      <c r="R13" s="8">
        <v>1259.28</v>
      </c>
      <c r="S13" s="8">
        <v>1259.28</v>
      </c>
      <c r="T13" s="8">
        <v>1259.28</v>
      </c>
      <c r="U13" s="8">
        <v>1259.28</v>
      </c>
      <c r="V13" s="8">
        <v>1259.28</v>
      </c>
      <c r="W13" s="8">
        <v>1259.28</v>
      </c>
      <c r="X13" s="8">
        <v>1259.28</v>
      </c>
    </row>
    <row r="14" spans="1:24" ht="11.25">
      <c r="A14" s="6">
        <v>85</v>
      </c>
      <c r="B14" s="8">
        <v>4.788740038409485</v>
      </c>
      <c r="C14" s="8">
        <v>4.788740038409485</v>
      </c>
      <c r="D14" s="8">
        <v>4.788740038409485</v>
      </c>
      <c r="E14" s="8">
        <v>4.788740038409485</v>
      </c>
      <c r="G14" s="8">
        <v>1259.28</v>
      </c>
      <c r="H14" s="8">
        <v>1259.28</v>
      </c>
      <c r="I14" s="8">
        <v>1259.28</v>
      </c>
      <c r="J14" s="8">
        <v>1259.28</v>
      </c>
      <c r="K14" s="8">
        <v>1259.28</v>
      </c>
      <c r="L14" s="8">
        <v>1259.28</v>
      </c>
      <c r="M14" s="8">
        <v>1259.28</v>
      </c>
      <c r="N14" s="8">
        <v>1259.28</v>
      </c>
      <c r="O14" s="8">
        <v>1259.28</v>
      </c>
      <c r="P14" s="8">
        <v>1259.28</v>
      </c>
      <c r="Q14" s="8">
        <v>1259.28</v>
      </c>
      <c r="R14" s="8">
        <v>1259.28</v>
      </c>
      <c r="S14" s="8">
        <v>1259.28</v>
      </c>
      <c r="T14" s="8">
        <v>1259.28</v>
      </c>
      <c r="U14" s="8">
        <v>1259.28</v>
      </c>
      <c r="V14" s="8">
        <v>1259.28</v>
      </c>
      <c r="W14" s="8">
        <v>1259.28</v>
      </c>
      <c r="X14" s="8">
        <v>1259.28</v>
      </c>
    </row>
    <row r="15" spans="7:24" ht="11.25">
      <c r="G15" s="8">
        <v>1259.28</v>
      </c>
      <c r="H15" s="8">
        <v>1259.28</v>
      </c>
      <c r="I15" s="8">
        <v>1259.28</v>
      </c>
      <c r="J15" s="8">
        <v>1259.28</v>
      </c>
      <c r="K15" s="8">
        <v>1259.28</v>
      </c>
      <c r="L15" s="8">
        <v>1259.28</v>
      </c>
      <c r="M15" s="8">
        <v>1259.28</v>
      </c>
      <c r="N15" s="8">
        <v>1259.28</v>
      </c>
      <c r="O15" s="8">
        <v>1259.28</v>
      </c>
      <c r="P15" s="8">
        <v>1259.28</v>
      </c>
      <c r="Q15" s="8">
        <v>1259.28</v>
      </c>
      <c r="R15" s="8">
        <v>1259.28</v>
      </c>
      <c r="S15" s="8">
        <v>1259.28</v>
      </c>
      <c r="T15" s="8">
        <v>1259.28</v>
      </c>
      <c r="U15" s="8">
        <v>1259.28</v>
      </c>
      <c r="V15" s="8">
        <v>1259.28</v>
      </c>
      <c r="W15" s="8">
        <v>1259.28</v>
      </c>
      <c r="X15" s="8">
        <v>1259.28</v>
      </c>
    </row>
    <row r="16" spans="7:24" ht="11.25">
      <c r="G16" s="8">
        <v>1259.28</v>
      </c>
      <c r="H16" s="8">
        <v>1259.28</v>
      </c>
      <c r="I16" s="8">
        <v>1259.28</v>
      </c>
      <c r="J16" s="8">
        <v>1259.28</v>
      </c>
      <c r="K16" s="8">
        <v>1259.28</v>
      </c>
      <c r="L16" s="8">
        <v>1259.28</v>
      </c>
      <c r="M16" s="8">
        <v>1259.28</v>
      </c>
      <c r="N16" s="8">
        <v>1259.28</v>
      </c>
      <c r="O16" s="8">
        <v>1259.28</v>
      </c>
      <c r="P16" s="8">
        <v>1259.28</v>
      </c>
      <c r="Q16" s="8">
        <v>1259.28</v>
      </c>
      <c r="R16" s="8">
        <v>1259.28</v>
      </c>
      <c r="S16" s="8">
        <v>1259.28</v>
      </c>
      <c r="T16" s="8">
        <v>1259.28</v>
      </c>
      <c r="U16" s="8">
        <v>1259.28</v>
      </c>
      <c r="V16" s="8">
        <v>1259.28</v>
      </c>
      <c r="W16" s="8">
        <v>1259.28</v>
      </c>
      <c r="X16" s="8">
        <v>1259.28</v>
      </c>
    </row>
    <row r="17" spans="7:24" ht="11.25">
      <c r="G17" s="8">
        <v>1259.28</v>
      </c>
      <c r="H17" s="8">
        <v>1259.28</v>
      </c>
      <c r="I17" s="8">
        <v>1259.28</v>
      </c>
      <c r="J17" s="8">
        <v>1259.28</v>
      </c>
      <c r="K17" s="8">
        <v>1259.28</v>
      </c>
      <c r="L17" s="8">
        <v>1259.28</v>
      </c>
      <c r="M17" s="8">
        <v>1259.28</v>
      </c>
      <c r="N17" s="8">
        <v>1259.28</v>
      </c>
      <c r="O17" s="8">
        <v>1259.28</v>
      </c>
      <c r="P17" s="8">
        <v>1259.28</v>
      </c>
      <c r="Q17" s="8">
        <v>1259.28</v>
      </c>
      <c r="R17" s="8">
        <v>1259.28</v>
      </c>
      <c r="S17" s="8">
        <v>1259.28</v>
      </c>
      <c r="T17" s="8">
        <v>1259.28</v>
      </c>
      <c r="U17" s="8">
        <v>1259.28</v>
      </c>
      <c r="V17" s="8">
        <v>1259.28</v>
      </c>
      <c r="W17" s="8">
        <v>1259.28</v>
      </c>
      <c r="X17" s="8">
        <v>1259.28</v>
      </c>
    </row>
    <row r="18" spans="7:24" ht="11.25">
      <c r="G18" s="8">
        <v>1259.28</v>
      </c>
      <c r="H18" s="8">
        <v>1259.28</v>
      </c>
      <c r="I18" s="8">
        <v>1259.28</v>
      </c>
      <c r="J18" s="8">
        <v>1259.28</v>
      </c>
      <c r="K18" s="8">
        <v>1259.28</v>
      </c>
      <c r="L18" s="8">
        <v>1259.28</v>
      </c>
      <c r="M18" s="8">
        <v>1259.28</v>
      </c>
      <c r="N18" s="8">
        <v>1259.28</v>
      </c>
      <c r="O18" s="8">
        <v>1259.28</v>
      </c>
      <c r="P18" s="8">
        <v>1259.28</v>
      </c>
      <c r="Q18" s="8">
        <v>1259.28</v>
      </c>
      <c r="R18" s="8">
        <v>1259.28</v>
      </c>
      <c r="S18" s="8">
        <v>1259.28</v>
      </c>
      <c r="T18" s="8">
        <v>1259.28</v>
      </c>
      <c r="U18" s="8">
        <v>1259.28</v>
      </c>
      <c r="V18" s="8">
        <v>1259.28</v>
      </c>
      <c r="W18" s="8">
        <v>1259.28</v>
      </c>
      <c r="X18" s="8">
        <v>1259.28</v>
      </c>
    </row>
    <row r="19" spans="7:24" ht="11.25">
      <c r="G19" s="8">
        <v>1259.28</v>
      </c>
      <c r="H19" s="8">
        <v>1259.28</v>
      </c>
      <c r="I19" s="8">
        <v>1259.28</v>
      </c>
      <c r="J19" s="8">
        <v>1259.28</v>
      </c>
      <c r="K19" s="8">
        <v>1259.28</v>
      </c>
      <c r="L19" s="8">
        <v>1259.28</v>
      </c>
      <c r="M19" s="8">
        <v>1259.28</v>
      </c>
      <c r="N19" s="8">
        <v>1259.28</v>
      </c>
      <c r="O19" s="8">
        <v>1259.28</v>
      </c>
      <c r="P19" s="8">
        <v>1259.28</v>
      </c>
      <c r="Q19" s="8">
        <v>1259.28</v>
      </c>
      <c r="R19" s="8">
        <v>1259.28</v>
      </c>
      <c r="S19" s="8">
        <v>1259.28</v>
      </c>
      <c r="T19" s="8">
        <v>1259.28</v>
      </c>
      <c r="U19" s="8">
        <v>1259.28</v>
      </c>
      <c r="V19" s="8">
        <v>1259.28</v>
      </c>
      <c r="W19" s="8">
        <v>1259.28</v>
      </c>
      <c r="X19" s="8">
        <v>1259.28</v>
      </c>
    </row>
    <row r="20" spans="7:24" ht="11.25">
      <c r="G20" s="8">
        <v>1259.28</v>
      </c>
      <c r="H20" s="8">
        <v>1259.28</v>
      </c>
      <c r="I20" s="8">
        <v>1259.28</v>
      </c>
      <c r="J20" s="8">
        <v>1259.28</v>
      </c>
      <c r="K20" s="8">
        <v>1259.28</v>
      </c>
      <c r="L20" s="8">
        <v>1259.28</v>
      </c>
      <c r="M20" s="8">
        <v>1259.28</v>
      </c>
      <c r="N20" s="8">
        <v>1259.28</v>
      </c>
      <c r="O20" s="8">
        <v>1259.28</v>
      </c>
      <c r="P20" s="8">
        <v>1259.28</v>
      </c>
      <c r="Q20" s="8">
        <v>1259.28</v>
      </c>
      <c r="R20" s="8">
        <v>1259.28</v>
      </c>
      <c r="S20" s="8">
        <v>1259.28</v>
      </c>
      <c r="T20" s="8">
        <v>1259.28</v>
      </c>
      <c r="U20" s="8">
        <v>1259.28</v>
      </c>
      <c r="V20" s="8">
        <v>1259.28</v>
      </c>
      <c r="W20" s="8">
        <v>1259.28</v>
      </c>
      <c r="X20" s="8">
        <v>1259.28</v>
      </c>
    </row>
    <row r="21" spans="7:24" ht="11.25">
      <c r="G21" s="8">
        <v>1259.28</v>
      </c>
      <c r="H21" s="8">
        <v>1259.28</v>
      </c>
      <c r="I21" s="8">
        <v>1259.28</v>
      </c>
      <c r="J21" s="8">
        <v>1259.28</v>
      </c>
      <c r="K21" s="8">
        <v>1259.28</v>
      </c>
      <c r="L21" s="8">
        <v>1259.28</v>
      </c>
      <c r="M21" s="8">
        <v>1259.28</v>
      </c>
      <c r="N21" s="8">
        <v>1259.28</v>
      </c>
      <c r="O21" s="8">
        <v>1259.28</v>
      </c>
      <c r="P21" s="8">
        <v>1259.28</v>
      </c>
      <c r="Q21" s="8">
        <v>1259.28</v>
      </c>
      <c r="R21" s="8">
        <v>1259.28</v>
      </c>
      <c r="S21" s="8">
        <v>1259.28</v>
      </c>
      <c r="T21" s="8">
        <v>1259.28</v>
      </c>
      <c r="U21" s="8">
        <v>1259.28</v>
      </c>
      <c r="V21" s="8">
        <v>1259.28</v>
      </c>
      <c r="W21" s="8">
        <v>1259.28</v>
      </c>
      <c r="X21" s="8">
        <v>1259.28</v>
      </c>
    </row>
    <row r="22" spans="7:24" ht="11.25">
      <c r="G22" s="8">
        <v>1259.28</v>
      </c>
      <c r="H22" s="8">
        <v>1259.28</v>
      </c>
      <c r="I22" s="8">
        <v>1259.28</v>
      </c>
      <c r="J22" s="8">
        <v>1259.28</v>
      </c>
      <c r="K22" s="8">
        <v>1259.28</v>
      </c>
      <c r="L22" s="8">
        <v>1259.28</v>
      </c>
      <c r="M22" s="8">
        <v>1259.28</v>
      </c>
      <c r="N22" s="8">
        <v>1259.28</v>
      </c>
      <c r="O22" s="8">
        <v>1259.28</v>
      </c>
      <c r="P22" s="8">
        <v>1259.28</v>
      </c>
      <c r="Q22" s="8">
        <v>1259.28</v>
      </c>
      <c r="R22" s="8">
        <v>1259.28</v>
      </c>
      <c r="S22" s="8">
        <v>1259.28</v>
      </c>
      <c r="T22" s="8">
        <v>1259.28</v>
      </c>
      <c r="U22" s="8">
        <v>1259.28</v>
      </c>
      <c r="V22" s="8">
        <v>1259.28</v>
      </c>
      <c r="W22" s="8">
        <v>1259.28</v>
      </c>
      <c r="X22" s="8">
        <v>1259.28</v>
      </c>
    </row>
    <row r="23" spans="7:24" ht="11.25">
      <c r="G23" s="8">
        <v>1259.28</v>
      </c>
      <c r="H23" s="8">
        <v>1259.28</v>
      </c>
      <c r="I23" s="8">
        <v>1259.28</v>
      </c>
      <c r="J23" s="8">
        <v>1259.28</v>
      </c>
      <c r="K23" s="8">
        <v>1259.28</v>
      </c>
      <c r="L23" s="8">
        <v>1259.28</v>
      </c>
      <c r="M23" s="8">
        <v>1259.28</v>
      </c>
      <c r="N23" s="8">
        <v>1259.28</v>
      </c>
      <c r="O23" s="8">
        <v>1259.28</v>
      </c>
      <c r="P23" s="8">
        <v>1259.28</v>
      </c>
      <c r="Q23" s="8">
        <v>1259.28</v>
      </c>
      <c r="R23" s="8">
        <v>1259.28</v>
      </c>
      <c r="S23" s="8">
        <v>1259.28</v>
      </c>
      <c r="T23" s="8">
        <v>1259.28</v>
      </c>
      <c r="U23" s="8">
        <v>1259.28</v>
      </c>
      <c r="V23" s="8">
        <v>1259.28</v>
      </c>
      <c r="W23" s="8">
        <v>1259.28</v>
      </c>
      <c r="X23" s="8">
        <v>1259.28</v>
      </c>
    </row>
    <row r="24" spans="7:24" ht="11.25">
      <c r="G24" s="8">
        <v>1259.28</v>
      </c>
      <c r="H24" s="8">
        <v>1259.28</v>
      </c>
      <c r="I24" s="8">
        <v>1259.28</v>
      </c>
      <c r="J24" s="8">
        <v>1259.28</v>
      </c>
      <c r="K24" s="8">
        <v>1259.28</v>
      </c>
      <c r="L24" s="8">
        <v>1259.28</v>
      </c>
      <c r="M24" s="8">
        <v>1259.28</v>
      </c>
      <c r="N24" s="8">
        <v>1259.28</v>
      </c>
      <c r="O24" s="8">
        <v>1259.28</v>
      </c>
      <c r="P24" s="8">
        <v>1259.28</v>
      </c>
      <c r="Q24" s="8">
        <v>1259.28</v>
      </c>
      <c r="R24" s="8">
        <v>1259.28</v>
      </c>
      <c r="S24" s="8">
        <v>1259.28</v>
      </c>
      <c r="T24" s="8">
        <v>1259.28</v>
      </c>
      <c r="U24" s="8">
        <v>1259.28</v>
      </c>
      <c r="V24" s="8">
        <v>1259.28</v>
      </c>
      <c r="W24" s="8">
        <v>1259.28</v>
      </c>
      <c r="X24" s="8">
        <v>1259.28</v>
      </c>
    </row>
    <row r="25" spans="7:24" ht="11.25">
      <c r="G25" s="8">
        <v>1259.28</v>
      </c>
      <c r="H25" s="8">
        <v>1259.28</v>
      </c>
      <c r="I25" s="8">
        <v>1259.28</v>
      </c>
      <c r="J25" s="8">
        <v>1259.28</v>
      </c>
      <c r="K25" s="8">
        <v>1259.28</v>
      </c>
      <c r="L25" s="8">
        <v>1259.28</v>
      </c>
      <c r="M25" s="8">
        <v>1259.28</v>
      </c>
      <c r="N25" s="8">
        <v>1259.28</v>
      </c>
      <c r="O25" s="8">
        <v>1259.28</v>
      </c>
      <c r="P25" s="8">
        <v>1259.28</v>
      </c>
      <c r="Q25" s="8">
        <v>1259.28</v>
      </c>
      <c r="R25" s="8">
        <v>1259.28</v>
      </c>
      <c r="S25" s="8">
        <v>1259.28</v>
      </c>
      <c r="T25" s="8">
        <v>1259.28</v>
      </c>
      <c r="U25" s="8">
        <v>1259.28</v>
      </c>
      <c r="V25" s="8">
        <v>1259.28</v>
      </c>
      <c r="W25" s="8">
        <v>1259.28</v>
      </c>
      <c r="X25" s="8">
        <v>1259.28</v>
      </c>
    </row>
    <row r="26" spans="7:24" ht="11.25">
      <c r="G26" s="8">
        <v>1259.28</v>
      </c>
      <c r="H26" s="8">
        <v>1259.28</v>
      </c>
      <c r="I26" s="8">
        <v>1259.28</v>
      </c>
      <c r="J26" s="8">
        <v>1259.28</v>
      </c>
      <c r="K26" s="8">
        <v>1259.28</v>
      </c>
      <c r="L26" s="8">
        <v>1259.28</v>
      </c>
      <c r="M26" s="8">
        <v>1259.28</v>
      </c>
      <c r="N26" s="8">
        <v>1259.28</v>
      </c>
      <c r="O26" s="8">
        <v>1259.28</v>
      </c>
      <c r="P26" s="8">
        <v>1259.28</v>
      </c>
      <c r="Q26" s="8">
        <v>1259.28</v>
      </c>
      <c r="R26" s="8">
        <v>1259.28</v>
      </c>
      <c r="S26" s="8">
        <v>1259.28</v>
      </c>
      <c r="T26" s="8">
        <v>1259.28</v>
      </c>
      <c r="U26" s="8">
        <v>1259.28</v>
      </c>
      <c r="V26" s="8">
        <v>1259.28</v>
      </c>
      <c r="W26" s="8">
        <v>1259.28</v>
      </c>
      <c r="X26" s="8">
        <v>1259.28</v>
      </c>
    </row>
    <row r="27" spans="7:24" ht="11.25">
      <c r="G27" s="8">
        <v>1259.28</v>
      </c>
      <c r="H27" s="8">
        <v>1259.28</v>
      </c>
      <c r="I27" s="8">
        <v>1259.28</v>
      </c>
      <c r="J27" s="8">
        <v>1259.28</v>
      </c>
      <c r="K27" s="8">
        <v>1259.28</v>
      </c>
      <c r="L27" s="8">
        <v>1259.28</v>
      </c>
      <c r="M27" s="8">
        <v>1259.28</v>
      </c>
      <c r="N27" s="8">
        <v>1259.28</v>
      </c>
      <c r="O27" s="8">
        <v>1259.28</v>
      </c>
      <c r="P27" s="8">
        <v>1259.28</v>
      </c>
      <c r="Q27" s="8">
        <v>1259.28</v>
      </c>
      <c r="R27" s="8">
        <v>1259.28</v>
      </c>
      <c r="S27" s="8">
        <v>1259.28</v>
      </c>
      <c r="T27" s="8">
        <v>1259.28</v>
      </c>
      <c r="U27" s="8">
        <v>1259.28</v>
      </c>
      <c r="V27" s="8">
        <v>1259.28</v>
      </c>
      <c r="W27" s="8">
        <v>1259.28</v>
      </c>
      <c r="X27" s="8">
        <v>1259.28</v>
      </c>
    </row>
    <row r="28" spans="7:24" ht="11.25">
      <c r="G28" s="8">
        <v>1259.28</v>
      </c>
      <c r="H28" s="8">
        <v>1259.28</v>
      </c>
      <c r="I28" s="8">
        <v>1259.28</v>
      </c>
      <c r="J28" s="8">
        <v>1259.28</v>
      </c>
      <c r="K28" s="8">
        <v>1259.28</v>
      </c>
      <c r="L28" s="8">
        <v>1259.28</v>
      </c>
      <c r="M28" s="8">
        <v>1259.28</v>
      </c>
      <c r="N28" s="8">
        <v>1259.28</v>
      </c>
      <c r="O28" s="8">
        <v>1259.28</v>
      </c>
      <c r="P28" s="8">
        <v>1259.28</v>
      </c>
      <c r="Q28" s="8">
        <v>1259.28</v>
      </c>
      <c r="R28" s="8">
        <v>1259.28</v>
      </c>
      <c r="S28" s="8">
        <v>1259.28</v>
      </c>
      <c r="T28" s="8">
        <v>1259.28</v>
      </c>
      <c r="U28" s="8">
        <v>1259.28</v>
      </c>
      <c r="V28" s="8">
        <v>1259.28</v>
      </c>
      <c r="W28" s="8">
        <v>1259.28</v>
      </c>
      <c r="X28" s="8">
        <v>1259.28</v>
      </c>
    </row>
    <row r="29" spans="7:24" ht="11.25">
      <c r="G29" s="8">
        <v>1259.28</v>
      </c>
      <c r="H29" s="8">
        <v>1259.28</v>
      </c>
      <c r="I29" s="8">
        <v>1259.28</v>
      </c>
      <c r="J29" s="8">
        <v>1259.28</v>
      </c>
      <c r="K29" s="8">
        <v>1259.28</v>
      </c>
      <c r="L29" s="8">
        <v>1259.28</v>
      </c>
      <c r="M29" s="8">
        <v>1259.28</v>
      </c>
      <c r="N29" s="8">
        <v>1259.28</v>
      </c>
      <c r="O29" s="8">
        <v>1259.28</v>
      </c>
      <c r="P29" s="8">
        <v>1259.28</v>
      </c>
      <c r="Q29" s="8">
        <v>1259.28</v>
      </c>
      <c r="R29" s="8">
        <v>1259.28</v>
      </c>
      <c r="S29" s="8">
        <v>1259.28</v>
      </c>
      <c r="T29" s="8">
        <v>1259.28</v>
      </c>
      <c r="U29" s="8">
        <v>1259.28</v>
      </c>
      <c r="V29" s="8">
        <v>1259.28</v>
      </c>
      <c r="W29" s="8">
        <v>1259.28</v>
      </c>
      <c r="X29" s="8">
        <v>1259.28</v>
      </c>
    </row>
    <row r="30" spans="7:24" ht="11.25">
      <c r="G30" s="8">
        <v>1259.28</v>
      </c>
      <c r="H30" s="8">
        <v>1259.28</v>
      </c>
      <c r="I30" s="8">
        <v>1259.28</v>
      </c>
      <c r="J30" s="8">
        <v>1259.28</v>
      </c>
      <c r="K30" s="8">
        <v>1259.28</v>
      </c>
      <c r="L30" s="8">
        <v>1259.28</v>
      </c>
      <c r="M30" s="8">
        <v>1259.28</v>
      </c>
      <c r="N30" s="8">
        <v>1259.28</v>
      </c>
      <c r="O30" s="8">
        <v>1259.28</v>
      </c>
      <c r="P30" s="8">
        <v>1259.28</v>
      </c>
      <c r="Q30" s="8">
        <v>1259.28</v>
      </c>
      <c r="R30" s="8">
        <v>1259.28</v>
      </c>
      <c r="S30" s="8">
        <v>1259.28</v>
      </c>
      <c r="T30" s="8">
        <v>1259.28</v>
      </c>
      <c r="U30" s="8">
        <v>1259.28</v>
      </c>
      <c r="V30" s="8">
        <v>1259.28</v>
      </c>
      <c r="W30" s="8">
        <v>1259.28</v>
      </c>
      <c r="X30" s="8">
        <v>1259.28</v>
      </c>
    </row>
    <row r="31" spans="7:24" ht="11.25">
      <c r="G31" s="8">
        <v>1259.28</v>
      </c>
      <c r="H31" s="8">
        <v>1259.28</v>
      </c>
      <c r="I31" s="8">
        <v>1259.28</v>
      </c>
      <c r="J31" s="8">
        <v>1259.28</v>
      </c>
      <c r="K31" s="8">
        <v>1259.28</v>
      </c>
      <c r="L31" s="8">
        <v>1259.28</v>
      </c>
      <c r="M31" s="8">
        <v>1259.28</v>
      </c>
      <c r="N31" s="8">
        <v>1259.28</v>
      </c>
      <c r="O31" s="8">
        <v>1259.28</v>
      </c>
      <c r="P31" s="8">
        <v>1259.28</v>
      </c>
      <c r="Q31" s="8">
        <v>1259.28</v>
      </c>
      <c r="R31" s="8">
        <v>1259.28</v>
      </c>
      <c r="S31" s="8">
        <v>1259.28</v>
      </c>
      <c r="T31" s="8">
        <v>1259.28</v>
      </c>
      <c r="U31" s="8">
        <v>1259.28</v>
      </c>
      <c r="V31" s="8">
        <v>1259.28</v>
      </c>
      <c r="W31" s="8">
        <v>1259.28</v>
      </c>
      <c r="X31" s="8">
        <v>1259.28</v>
      </c>
    </row>
    <row r="32" spans="7:24" ht="11.25">
      <c r="G32" s="8">
        <v>1259.28</v>
      </c>
      <c r="H32" s="8">
        <v>1259.28</v>
      </c>
      <c r="I32" s="8">
        <v>1259.28</v>
      </c>
      <c r="J32" s="8">
        <v>1259.28</v>
      </c>
      <c r="K32" s="8">
        <v>1259.28</v>
      </c>
      <c r="L32" s="8">
        <v>1259.28</v>
      </c>
      <c r="M32" s="8">
        <v>1259.28</v>
      </c>
      <c r="N32" s="8">
        <v>1259.28</v>
      </c>
      <c r="O32" s="8">
        <v>1259.28</v>
      </c>
      <c r="P32" s="8">
        <v>1259.28</v>
      </c>
      <c r="Q32" s="8">
        <v>1259.28</v>
      </c>
      <c r="R32" s="8">
        <v>1259.28</v>
      </c>
      <c r="S32" s="8">
        <v>1259.28</v>
      </c>
      <c r="T32" s="8">
        <v>1259.28</v>
      </c>
      <c r="U32" s="8">
        <v>1259.28</v>
      </c>
      <c r="V32" s="8">
        <v>1259.28</v>
      </c>
      <c r="W32" s="8">
        <v>1259.28</v>
      </c>
      <c r="X32" s="8">
        <v>1259.28</v>
      </c>
    </row>
    <row r="33" spans="7:24" ht="11.25">
      <c r="G33" s="8">
        <v>1259.28</v>
      </c>
      <c r="H33" s="8">
        <v>1259.28</v>
      </c>
      <c r="I33" s="8">
        <v>1259.28</v>
      </c>
      <c r="J33" s="8">
        <v>1259.28</v>
      </c>
      <c r="K33" s="8">
        <v>1259.28</v>
      </c>
      <c r="L33" s="8">
        <v>1259.28</v>
      </c>
      <c r="M33" s="8">
        <v>1259.28</v>
      </c>
      <c r="N33" s="8">
        <v>1259.28</v>
      </c>
      <c r="O33" s="8">
        <v>1259.28</v>
      </c>
      <c r="P33" s="8">
        <v>1259.28</v>
      </c>
      <c r="Q33" s="8">
        <v>1259.28</v>
      </c>
      <c r="R33" s="8">
        <v>1259.28</v>
      </c>
      <c r="S33" s="8">
        <v>1259.28</v>
      </c>
      <c r="T33" s="8">
        <v>1259.28</v>
      </c>
      <c r="U33" s="8">
        <v>1259.28</v>
      </c>
      <c r="V33" s="8">
        <v>1259.28</v>
      </c>
      <c r="W33" s="8">
        <v>1259.28</v>
      </c>
      <c r="X33" s="8">
        <v>1259.28</v>
      </c>
    </row>
    <row r="34" spans="7:24" ht="11.25">
      <c r="G34" s="8">
        <v>1259.28</v>
      </c>
      <c r="H34" s="8">
        <v>1259.28</v>
      </c>
      <c r="I34" s="8">
        <v>1259.28</v>
      </c>
      <c r="J34" s="8">
        <v>1259.28</v>
      </c>
      <c r="K34" s="8">
        <v>1259.28</v>
      </c>
      <c r="L34" s="8">
        <v>1259.28</v>
      </c>
      <c r="M34" s="8">
        <v>1259.28</v>
      </c>
      <c r="N34" s="8">
        <v>1259.28</v>
      </c>
      <c r="O34" s="8">
        <v>1259.28</v>
      </c>
      <c r="P34" s="8">
        <v>1259.28</v>
      </c>
      <c r="Q34" s="8">
        <v>1259.28</v>
      </c>
      <c r="R34" s="8">
        <v>1259.28</v>
      </c>
      <c r="S34" s="8">
        <v>1259.28</v>
      </c>
      <c r="T34" s="8">
        <v>1259.28</v>
      </c>
      <c r="U34" s="8">
        <v>1259.28</v>
      </c>
      <c r="V34" s="8">
        <v>1259.28</v>
      </c>
      <c r="W34" s="8">
        <v>1259.28</v>
      </c>
      <c r="X34" s="8">
        <v>1259.28</v>
      </c>
    </row>
    <row r="35" spans="7:24" ht="11.25">
      <c r="G35" s="8">
        <v>1259.28</v>
      </c>
      <c r="H35" s="8">
        <v>1259.28</v>
      </c>
      <c r="I35" s="8">
        <v>1259.28</v>
      </c>
      <c r="J35" s="8">
        <v>1259.28</v>
      </c>
      <c r="K35" s="8">
        <v>1259.28</v>
      </c>
      <c r="L35" s="8">
        <v>1259.28</v>
      </c>
      <c r="M35" s="8">
        <v>1259.28</v>
      </c>
      <c r="N35" s="8">
        <v>1259.28</v>
      </c>
      <c r="O35" s="8">
        <v>1259.28</v>
      </c>
      <c r="P35" s="8">
        <v>1259.28</v>
      </c>
      <c r="Q35" s="8">
        <v>1259.28</v>
      </c>
      <c r="R35" s="8">
        <v>1259.28</v>
      </c>
      <c r="S35" s="8">
        <v>1259.28</v>
      </c>
      <c r="T35" s="8">
        <v>1259.28</v>
      </c>
      <c r="U35" s="8">
        <v>1259.28</v>
      </c>
      <c r="V35" s="8">
        <v>1259.28</v>
      </c>
      <c r="W35" s="8">
        <v>1259.28</v>
      </c>
      <c r="X35" s="8">
        <v>1259.28</v>
      </c>
    </row>
    <row r="36" spans="7:24" ht="11.25">
      <c r="G36" s="8">
        <v>1259.28</v>
      </c>
      <c r="H36" s="8">
        <v>1259.28</v>
      </c>
      <c r="I36" s="8">
        <v>1259.28</v>
      </c>
      <c r="J36" s="8">
        <v>1259.28</v>
      </c>
      <c r="K36" s="8">
        <v>1259.28</v>
      </c>
      <c r="L36" s="8">
        <v>1259.28</v>
      </c>
      <c r="M36" s="8">
        <v>1259.28</v>
      </c>
      <c r="N36" s="8">
        <v>1259.28</v>
      </c>
      <c r="O36" s="8">
        <v>1259.28</v>
      </c>
      <c r="P36" s="8">
        <v>1259.28</v>
      </c>
      <c r="Q36" s="8">
        <v>1259.28</v>
      </c>
      <c r="R36" s="8">
        <v>1259.28</v>
      </c>
      <c r="S36" s="8">
        <v>1259.28</v>
      </c>
      <c r="T36" s="8">
        <v>1259.28</v>
      </c>
      <c r="U36" s="8">
        <v>1259.28</v>
      </c>
      <c r="V36" s="8">
        <v>1259.28</v>
      </c>
      <c r="W36" s="8">
        <v>1259.28</v>
      </c>
      <c r="X36" s="8">
        <v>1259.28</v>
      </c>
    </row>
    <row r="37" spans="7:24" ht="11.25">
      <c r="G37" s="8">
        <v>1259.28</v>
      </c>
      <c r="H37" s="8">
        <v>1259.28</v>
      </c>
      <c r="I37" s="8">
        <v>1259.28</v>
      </c>
      <c r="J37" s="8">
        <v>1259.28</v>
      </c>
      <c r="K37" s="8">
        <v>1259.28</v>
      </c>
      <c r="L37" s="8">
        <v>1259.28</v>
      </c>
      <c r="M37" s="8">
        <v>1259.28</v>
      </c>
      <c r="N37" s="8">
        <v>1259.28</v>
      </c>
      <c r="O37" s="8">
        <v>1259.28</v>
      </c>
      <c r="P37" s="8">
        <v>1259.28</v>
      </c>
      <c r="Q37" s="8">
        <v>1259.28</v>
      </c>
      <c r="R37" s="8">
        <v>1259.28</v>
      </c>
      <c r="S37" s="8">
        <v>1259.28</v>
      </c>
      <c r="T37" s="8">
        <v>1259.28</v>
      </c>
      <c r="U37" s="8">
        <v>1259.28</v>
      </c>
      <c r="V37" s="8">
        <v>1259.28</v>
      </c>
      <c r="W37" s="8">
        <v>1259.28</v>
      </c>
      <c r="X37" s="8">
        <v>1259.28</v>
      </c>
    </row>
    <row r="38" spans="7:24" ht="11.25">
      <c r="G38" s="8">
        <v>1259.28</v>
      </c>
      <c r="H38" s="8">
        <v>1259.28</v>
      </c>
      <c r="I38" s="8">
        <v>1259.28</v>
      </c>
      <c r="J38" s="8">
        <v>1259.28</v>
      </c>
      <c r="K38" s="8">
        <v>1259.28</v>
      </c>
      <c r="L38" s="8">
        <v>1259.28</v>
      </c>
      <c r="M38" s="8">
        <v>1259.28</v>
      </c>
      <c r="N38" s="8">
        <v>1259.28</v>
      </c>
      <c r="O38" s="8">
        <v>1259.28</v>
      </c>
      <c r="P38" s="8">
        <v>1259.28</v>
      </c>
      <c r="Q38" s="8">
        <v>1259.28</v>
      </c>
      <c r="R38" s="8">
        <v>1259.28</v>
      </c>
      <c r="S38" s="8">
        <v>1259.28</v>
      </c>
      <c r="T38" s="8">
        <v>1259.28</v>
      </c>
      <c r="U38" s="8">
        <v>1259.28</v>
      </c>
      <c r="V38" s="8">
        <v>1259.28</v>
      </c>
      <c r="W38" s="8">
        <v>1259.28</v>
      </c>
      <c r="X38" s="8">
        <v>1259.28</v>
      </c>
    </row>
    <row r="39" spans="7:24" ht="11.25">
      <c r="G39" s="8">
        <v>1259.28</v>
      </c>
      <c r="H39" s="8">
        <v>1259.28</v>
      </c>
      <c r="I39" s="8">
        <v>1259.28</v>
      </c>
      <c r="J39" s="8">
        <v>1259.28</v>
      </c>
      <c r="K39" s="8">
        <v>1259.28</v>
      </c>
      <c r="L39" s="8">
        <v>1259.28</v>
      </c>
      <c r="M39" s="8">
        <v>1259.28</v>
      </c>
      <c r="N39" s="8">
        <v>1259.28</v>
      </c>
      <c r="O39" s="8">
        <v>1259.28</v>
      </c>
      <c r="P39" s="8">
        <v>1259.28</v>
      </c>
      <c r="Q39" s="8">
        <v>1259.28</v>
      </c>
      <c r="R39" s="8">
        <v>1259.28</v>
      </c>
      <c r="S39" s="8">
        <v>1259.28</v>
      </c>
      <c r="T39" s="8">
        <v>1259.28</v>
      </c>
      <c r="U39" s="8">
        <v>1259.28</v>
      </c>
      <c r="V39" s="8">
        <v>1259.28</v>
      </c>
      <c r="W39" s="8">
        <v>1259.28</v>
      </c>
      <c r="X39" s="8">
        <v>1259.28</v>
      </c>
    </row>
    <row r="40" spans="8:24" ht="11.25">
      <c r="H40" s="8">
        <v>1259.28</v>
      </c>
      <c r="I40" s="8">
        <v>1259.28</v>
      </c>
      <c r="J40" s="8">
        <v>1259.28</v>
      </c>
      <c r="K40" s="8">
        <v>1259.28</v>
      </c>
      <c r="L40" s="8">
        <v>1259.28</v>
      </c>
      <c r="M40" s="8">
        <v>1259.28</v>
      </c>
      <c r="N40" s="8">
        <v>1259.28</v>
      </c>
      <c r="O40" s="8">
        <v>1259.28</v>
      </c>
      <c r="P40" s="8">
        <v>1259.28</v>
      </c>
      <c r="Q40" s="8">
        <v>1259.28</v>
      </c>
      <c r="R40" s="8">
        <v>1259.28</v>
      </c>
      <c r="S40" s="8">
        <v>1259.28</v>
      </c>
      <c r="T40" s="8">
        <v>1259.28</v>
      </c>
      <c r="U40" s="8">
        <v>1259.28</v>
      </c>
      <c r="V40" s="8">
        <v>1259.28</v>
      </c>
      <c r="W40" s="8">
        <v>1259.28</v>
      </c>
      <c r="X40" s="8">
        <v>1259.28</v>
      </c>
    </row>
    <row r="41" spans="8:24" ht="11.25">
      <c r="H41" s="8">
        <v>1259.28</v>
      </c>
      <c r="I41" s="8">
        <v>1259.28</v>
      </c>
      <c r="J41" s="8">
        <v>1259.28</v>
      </c>
      <c r="K41" s="8">
        <v>1259.28</v>
      </c>
      <c r="L41" s="8">
        <v>1259.28</v>
      </c>
      <c r="M41" s="8">
        <v>1259.28</v>
      </c>
      <c r="N41" s="8">
        <v>1259.28</v>
      </c>
      <c r="O41" s="8">
        <v>1259.28</v>
      </c>
      <c r="P41" s="8">
        <v>1259.28</v>
      </c>
      <c r="Q41" s="8">
        <v>1259.28</v>
      </c>
      <c r="R41" s="8">
        <v>1259.28</v>
      </c>
      <c r="S41" s="8">
        <v>1259.28</v>
      </c>
      <c r="T41" s="8">
        <v>1259.28</v>
      </c>
      <c r="U41" s="8">
        <v>1259.28</v>
      </c>
      <c r="V41" s="8">
        <v>1259.28</v>
      </c>
      <c r="W41" s="8">
        <v>1259.28</v>
      </c>
      <c r="X41" s="8">
        <v>1259.28</v>
      </c>
    </row>
    <row r="42" spans="8:24" ht="11.25">
      <c r="H42" s="8">
        <v>1259.28</v>
      </c>
      <c r="I42" s="8">
        <v>1259.28</v>
      </c>
      <c r="J42" s="8">
        <v>1259.28</v>
      </c>
      <c r="K42" s="8">
        <v>1259.28</v>
      </c>
      <c r="L42" s="8">
        <v>1259.28</v>
      </c>
      <c r="M42" s="8">
        <v>1259.28</v>
      </c>
      <c r="N42" s="8">
        <v>1259.28</v>
      </c>
      <c r="O42" s="8">
        <v>1259.28</v>
      </c>
      <c r="P42" s="8">
        <v>1259.28</v>
      </c>
      <c r="Q42" s="8">
        <v>1259.28</v>
      </c>
      <c r="R42" s="8">
        <v>1259.28</v>
      </c>
      <c r="S42" s="8">
        <v>1259.28</v>
      </c>
      <c r="T42" s="8">
        <v>1259.28</v>
      </c>
      <c r="U42" s="8">
        <v>1259.28</v>
      </c>
      <c r="V42" s="8">
        <v>1259.28</v>
      </c>
      <c r="W42" s="8">
        <v>1259.28</v>
      </c>
      <c r="X42" s="8">
        <v>1259.28</v>
      </c>
    </row>
    <row r="43" spans="8:24" ht="11.25">
      <c r="H43" s="8">
        <v>1259.28</v>
      </c>
      <c r="I43" s="8">
        <v>1259.28</v>
      </c>
      <c r="J43" s="8">
        <v>1259.28</v>
      </c>
      <c r="K43" s="8">
        <v>1259.28</v>
      </c>
      <c r="L43" s="8">
        <v>1259.28</v>
      </c>
      <c r="M43" s="8">
        <v>1259.28</v>
      </c>
      <c r="N43" s="8">
        <v>1259.28</v>
      </c>
      <c r="O43" s="8">
        <v>1259.28</v>
      </c>
      <c r="P43" s="8">
        <v>1259.28</v>
      </c>
      <c r="Q43" s="8">
        <v>1259.28</v>
      </c>
      <c r="R43" s="8">
        <v>1259.28</v>
      </c>
      <c r="S43" s="8">
        <v>1259.28</v>
      </c>
      <c r="T43" s="8">
        <v>1259.28</v>
      </c>
      <c r="U43" s="8">
        <v>1259.28</v>
      </c>
      <c r="V43" s="8">
        <v>1259.28</v>
      </c>
      <c r="W43" s="8">
        <v>1259.28</v>
      </c>
      <c r="X43" s="8">
        <v>1259.28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2">
      <selection activeCell="A46" sqref="A46"/>
    </sheetView>
  </sheetViews>
  <sheetFormatPr defaultColWidth="9.33203125" defaultRowHeight="11.25"/>
  <cols>
    <col min="1" max="1" width="13.33203125" style="13" customWidth="1"/>
  </cols>
  <sheetData>
    <row r="1" ht="15.75">
      <c r="A1" s="12" t="s">
        <v>85</v>
      </c>
    </row>
    <row r="2" spans="1:2" ht="12" customHeight="1">
      <c r="A2" s="6" t="s">
        <v>11</v>
      </c>
      <c r="B2" s="13" t="s">
        <v>84</v>
      </c>
    </row>
    <row r="3" spans="1:13" ht="11.25">
      <c r="A3" s="13" t="s">
        <v>10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3</v>
      </c>
      <c r="B4" s="17">
        <f>1049.67*(DifMonth!C3)</f>
        <v>65.73364838558945</v>
      </c>
      <c r="C4" s="17">
        <f>1049.67*(DifMonth!D3)</f>
        <v>74.76156360830997</v>
      </c>
      <c r="D4" s="17">
        <f>1049.67*(DifMonth!E3)</f>
        <v>86.60748918502239</v>
      </c>
      <c r="E4" s="17">
        <f>1049.67*(DifMonth!F3)</f>
        <v>96.01799384936261</v>
      </c>
      <c r="F4" s="17">
        <f>1049.67*(DifMonth!G3)</f>
        <v>105.27486494104394</v>
      </c>
      <c r="G4" s="17">
        <f>1049.67*(DifMonth!H3)</f>
        <v>111.40227396175607</v>
      </c>
      <c r="H4" s="17">
        <f>1049.67*(DifMonth!I3)</f>
        <v>107.5757817528257</v>
      </c>
      <c r="I4" s="17">
        <f>1049.67*(DifMonth!J3)</f>
        <v>100.59472004112575</v>
      </c>
      <c r="J4" s="17">
        <f>1049.67*(DifMonth!K3)</f>
        <v>88.81933439263629</v>
      </c>
      <c r="K4" s="17">
        <f>1049.67*(DifMonth!L3)</f>
        <v>79.19123198357784</v>
      </c>
      <c r="L4" s="17">
        <f>1049.67*(DifMonth!M3)</f>
        <v>68.88283772424842</v>
      </c>
      <c r="M4" s="17">
        <f>1049.67*(DifMonth!N3)</f>
        <v>64.80826017455341</v>
      </c>
    </row>
    <row r="5" spans="1:13" ht="11.25">
      <c r="A5" s="5" t="s">
        <v>13</v>
      </c>
      <c r="B5" s="17">
        <f>500.54*(DifMonth!C4)</f>
        <v>31.345394612519115</v>
      </c>
      <c r="C5" s="17">
        <f>500.54*(DifMonth!D4)</f>
        <v>35.650397790261195</v>
      </c>
      <c r="D5" s="17">
        <f>500.54*(DifMonth!E4)</f>
        <v>41.29918225410948</v>
      </c>
      <c r="E5" s="17">
        <f>500.54*(DifMonth!F4)</f>
        <v>45.78662497866945</v>
      </c>
      <c r="F5" s="17">
        <f>500.54*(DifMonth!G4)</f>
        <v>50.20080682270631</v>
      </c>
      <c r="G5" s="17">
        <f>500.54*(DifMonth!H4)</f>
        <v>53.122690187218254</v>
      </c>
      <c r="H5" s="17">
        <f>500.54*(DifMonth!I4)</f>
        <v>51.29800965880646</v>
      </c>
      <c r="I5" s="17">
        <f>500.54*(DifMonth!J4)</f>
        <v>47.969058055755696</v>
      </c>
      <c r="J5" s="17">
        <f>500.54*(DifMonth!K4)</f>
        <v>42.35391088331587</v>
      </c>
      <c r="K5" s="17">
        <f>500.54*(DifMonth!L4)</f>
        <v>37.76270566660003</v>
      </c>
      <c r="L5" s="17">
        <f>500.54*(DifMonth!M4)</f>
        <v>32.84710013098908</v>
      </c>
      <c r="M5" s="17">
        <f>500.54*(DifMonth!N4)</f>
        <v>30.904118959073767</v>
      </c>
    </row>
    <row r="6" spans="1:13" ht="11.25">
      <c r="A6" s="5" t="s">
        <v>15</v>
      </c>
      <c r="B6" s="17">
        <f>1111.55*(DifMonth!C5)</f>
        <v>69.6087692922556</v>
      </c>
      <c r="C6" s="17">
        <f>1111.55*(DifMonth!D5)</f>
        <v>79.1688969188573</v>
      </c>
      <c r="D6" s="17">
        <f>1111.55*(DifMonth!E5)</f>
        <v>91.71316185430813</v>
      </c>
      <c r="E6" s="17">
        <f>1111.55*(DifMonth!F5)</f>
        <v>101.67843328213534</v>
      </c>
      <c r="F6" s="17">
        <f>1111.55*(DifMonth!G5)</f>
        <v>111.48101415227394</v>
      </c>
      <c r="G6" s="17">
        <f>1111.55*(DifMonth!H5)</f>
        <v>117.96964533823959</v>
      </c>
      <c r="H6" s="17">
        <f>1111.55*(DifMonth!I5)</f>
        <v>113.91757429225699</v>
      </c>
      <c r="I6" s="17">
        <f>1111.55*(DifMonth!J5)</f>
        <v>106.52496600046997</v>
      </c>
      <c r="J6" s="17">
        <f>1111.55*(DifMonth!K5)</f>
        <v>94.05539945328994</v>
      </c>
      <c r="K6" s="17">
        <f>1111.55*(DifMonth!L5)</f>
        <v>83.85970248873069</v>
      </c>
      <c r="L6" s="17">
        <f>1111.55*(DifMonth!M5)</f>
        <v>72.94360920326228</v>
      </c>
      <c r="M6" s="17">
        <f>1111.55*(DifMonth!N5)</f>
        <v>68.628827723975</v>
      </c>
    </row>
    <row r="7" spans="1:13" ht="11.25">
      <c r="A7" s="5" t="s">
        <v>16</v>
      </c>
      <c r="B7" s="17">
        <f>1194.96*(DifMonth!C6)</f>
        <v>74.83216675225924</v>
      </c>
      <c r="C7" s="17">
        <f>1194.96*(DifMonth!D6)</f>
        <v>85.10968023225021</v>
      </c>
      <c r="D7" s="17">
        <f>1194.96*(DifMonth!E6)</f>
        <v>98.59525877326621</v>
      </c>
      <c r="E7" s="17">
        <f>1194.96*(DifMonth!F6)</f>
        <v>109.30831778581302</v>
      </c>
      <c r="F7" s="17">
        <f>1194.96*(DifMonth!G6)</f>
        <v>119.8464780454332</v>
      </c>
      <c r="G7" s="17">
        <f>1194.96*(DifMonth!H6)</f>
        <v>126.82201195932058</v>
      </c>
      <c r="H7" s="17">
        <f>1194.96*(DifMonth!I6)</f>
        <v>122.46587609758933</v>
      </c>
      <c r="I7" s="17">
        <f>1194.96*(DifMonth!J6)</f>
        <v>114.51853121489955</v>
      </c>
      <c r="J7" s="17">
        <f>1194.96*(DifMonth!K6)</f>
        <v>101.11325638136239</v>
      </c>
      <c r="K7" s="17">
        <f>1194.96*(DifMonth!L6)</f>
        <v>90.15248084740554</v>
      </c>
      <c r="L7" s="17">
        <f>1194.96*(DifMonth!M6)</f>
        <v>78.41725091406623</v>
      </c>
      <c r="M7" s="17">
        <f>1194.96*(DifMonth!N6)</f>
        <v>73.77869099639346</v>
      </c>
    </row>
    <row r="8" spans="1:13" ht="11.25">
      <c r="A8" s="5" t="s">
        <v>17</v>
      </c>
      <c r="B8" s="17">
        <f>1170.11*(DifMonth!C7)</f>
        <v>73.27598132028356</v>
      </c>
      <c r="C8" s="17">
        <f>1170.11*(DifMonth!D7)</f>
        <v>83.33976696839918</v>
      </c>
      <c r="D8" s="17">
        <f>1170.11*(DifMonth!E7)</f>
        <v>96.54490379860958</v>
      </c>
      <c r="E8" s="17">
        <f>1170.11*(DifMonth!F7)</f>
        <v>107.03517751586467</v>
      </c>
      <c r="F8" s="17">
        <f>1170.11*(DifMonth!G7)</f>
        <v>117.35418961784647</v>
      </c>
      <c r="G8" s="17">
        <f>1170.11*(DifMonth!H7)</f>
        <v>124.18466259433</v>
      </c>
      <c r="H8" s="17">
        <f>1170.11*(DifMonth!I7)</f>
        <v>119.91911551897154</v>
      </c>
      <c r="I8" s="17">
        <f>1170.11*(DifMonth!J7)</f>
        <v>112.13704103891854</v>
      </c>
      <c r="J8" s="17">
        <f>1170.11*(DifMonth!K7)</f>
        <v>99.01053794637136</v>
      </c>
      <c r="K8" s="17">
        <f>1170.11*(DifMonth!L7)</f>
        <v>88.27769914001948</v>
      </c>
      <c r="L8" s="17">
        <f>1170.11*(DifMonth!M7)</f>
        <v>76.78651123640793</v>
      </c>
      <c r="M8" s="17">
        <f>1170.11*(DifMonth!N7)</f>
        <v>72.24441330403525</v>
      </c>
    </row>
    <row r="9" spans="1:13" ht="11.25">
      <c r="A9" s="5" t="s">
        <v>18</v>
      </c>
      <c r="B9" s="17">
        <f>701.34*(DifMonth!C8)</f>
        <v>43.920124380757095</v>
      </c>
      <c r="C9" s="17">
        <f>701.34*(DifMonth!D8)</f>
        <v>49.95215164866302</v>
      </c>
      <c r="D9" s="17">
        <f>701.34*(DifMonth!E8)</f>
        <v>57.86704056038907</v>
      </c>
      <c r="E9" s="17">
        <f>701.34*(DifMonth!F8)</f>
        <v>64.15469605334246</v>
      </c>
      <c r="F9" s="17">
        <f>701.34*(DifMonth!G8)</f>
        <v>70.33970083716954</v>
      </c>
      <c r="G9" s="17">
        <f>701.34*(DifMonth!H8)</f>
        <v>74.4337466254518</v>
      </c>
      <c r="H9" s="17">
        <f>701.34*(DifMonth!I8)</f>
        <v>71.87706495805993</v>
      </c>
      <c r="I9" s="17">
        <f>701.34*(DifMonth!J8)</f>
        <v>67.2126486930589</v>
      </c>
      <c r="J9" s="17">
        <f>701.34*(DifMonth!K8)</f>
        <v>59.344891235275405</v>
      </c>
      <c r="K9" s="17">
        <f>701.34*(DifMonth!L8)</f>
        <v>52.91184718946191</v>
      </c>
      <c r="L9" s="17">
        <f>701.34*(DifMonth!M8)</f>
        <v>46.02426420639286</v>
      </c>
      <c r="M9" s="17">
        <f>701.34*(DifMonth!N8)</f>
        <v>43.30182361201262</v>
      </c>
    </row>
    <row r="10" spans="1:13" ht="11.25">
      <c r="A10" s="5" t="s">
        <v>19</v>
      </c>
      <c r="B10" s="17">
        <f>307.73*(DifMonth!C9)</f>
        <v>19.27102386244957</v>
      </c>
      <c r="C10" s="17">
        <f>307.73*(DifMonth!D9)</f>
        <v>21.91772268349598</v>
      </c>
      <c r="D10" s="17">
        <f>307.73*(DifMonth!E9)</f>
        <v>25.39057289139152</v>
      </c>
      <c r="E10" s="17">
        <f>307.73*(DifMonth!F9)</f>
        <v>28.149434819766554</v>
      </c>
      <c r="F10" s="17">
        <f>307.73*(DifMonth!G9)</f>
        <v>30.863256250352446</v>
      </c>
      <c r="G10" s="17">
        <f>307.73*(DifMonth!H9)</f>
        <v>32.65961851462955</v>
      </c>
      <c r="H10" s="17">
        <f>307.73*(DifMonth!I9)</f>
        <v>31.53781218744658</v>
      </c>
      <c r="I10" s="17">
        <f>307.73*(DifMonth!J9)</f>
        <v>29.491185990126063</v>
      </c>
      <c r="J10" s="17">
        <f>307.73*(DifMonth!K9)</f>
        <v>26.039015855122052</v>
      </c>
      <c r="K10" s="17">
        <f>307.73*(DifMonth!L9)</f>
        <v>23.21636115951338</v>
      </c>
      <c r="L10" s="17">
        <f>307.73*(DifMonth!M9)</f>
        <v>20.194266438864563</v>
      </c>
      <c r="M10" s="17">
        <f>307.73*(DifMonth!N9)</f>
        <v>18.999729346856935</v>
      </c>
    </row>
    <row r="11" spans="1:13" ht="11.25">
      <c r="A11" s="5" t="s">
        <v>20</v>
      </c>
      <c r="B11" s="17">
        <f>178.39*(DifMonth!C10)</f>
        <v>11.171344837430144</v>
      </c>
      <c r="C11" s="17">
        <f>178.39*(DifMonth!D10)</f>
        <v>12.705626846615043</v>
      </c>
      <c r="D11" s="17">
        <f>178.39*(DifMonth!E10)</f>
        <v>14.718825912635534</v>
      </c>
      <c r="E11" s="17">
        <f>178.39*(DifMonth!F10)</f>
        <v>16.318128481130064</v>
      </c>
      <c r="F11" s="17">
        <f>178.39*(DifMonth!G10)</f>
        <v>17.891321231275377</v>
      </c>
      <c r="G11" s="17">
        <f>178.39*(DifMonth!H10)</f>
        <v>18.9326661255801</v>
      </c>
      <c r="H11" s="17">
        <f>178.39*(DifMonth!I10)</f>
        <v>18.282358938415477</v>
      </c>
      <c r="I11" s="17">
        <f>178.39*(DifMonth!J10)</f>
        <v>17.095936921257557</v>
      </c>
      <c r="J11" s="17">
        <f>178.39*(DifMonth!K10)</f>
        <v>15.094726020846919</v>
      </c>
      <c r="K11" s="17">
        <f>178.39*(DifMonth!L10)</f>
        <v>13.458443009279534</v>
      </c>
      <c r="L11" s="17">
        <f>178.39*(DifMonth!M10)</f>
        <v>11.706545315793225</v>
      </c>
      <c r="M11" s="17">
        <f>178.39*(DifMonth!N10)</f>
        <v>11.014076359749808</v>
      </c>
    </row>
    <row r="12" spans="1:13" ht="11.25">
      <c r="A12" s="5" t="s">
        <v>21</v>
      </c>
      <c r="B12" s="17">
        <f>86.14*(DifMonth!C11)</f>
        <v>5.394358676474201</v>
      </c>
      <c r="C12" s="17">
        <f>86.14*(DifMonth!D11)</f>
        <v>6.135224488858232</v>
      </c>
      <c r="D12" s="17">
        <f>86.14*(DifMonth!E11)</f>
        <v>7.1073471837795</v>
      </c>
      <c r="E12" s="17">
        <f>86.14*(DifMonth!F11)</f>
        <v>7.87960977277058</v>
      </c>
      <c r="F12" s="17">
        <f>86.14*(DifMonth!G11)</f>
        <v>8.639264593654696</v>
      </c>
      <c r="G12" s="17">
        <f>86.14*(DifMonth!H11)</f>
        <v>9.142103593572902</v>
      </c>
      <c r="H12" s="17">
        <f>86.14*(DifMonth!I11)</f>
        <v>8.828086770307245</v>
      </c>
      <c r="I12" s="17">
        <f>86.14*(DifMonth!J11)</f>
        <v>8.255193712635943</v>
      </c>
      <c r="J12" s="17">
        <f>86.14*(DifMonth!K11)</f>
        <v>7.28885979839539</v>
      </c>
      <c r="K12" s="17">
        <f>86.14*(DifMonth!L11)</f>
        <v>6.498740292725709</v>
      </c>
      <c r="L12" s="17">
        <f>86.14*(DifMonth!M11)</f>
        <v>5.6527933937016</v>
      </c>
      <c r="M12" s="17">
        <f>86.14*(DifMonth!N11)</f>
        <v>5.31841772312825</v>
      </c>
    </row>
    <row r="13" spans="1:13" ht="11.25">
      <c r="A13" s="5" t="s">
        <v>22</v>
      </c>
      <c r="B13" s="17">
        <f>171.51*(DifMonth!C12)</f>
        <v>10.740497522661832</v>
      </c>
      <c r="C13" s="17">
        <f>171.51*(DifMonth!D12)</f>
        <v>12.215606594892911</v>
      </c>
      <c r="D13" s="17">
        <f>171.51*(DifMonth!E12)</f>
        <v>14.151162241583723</v>
      </c>
      <c r="E13" s="17">
        <f>171.51*(DifMonth!F12)</f>
        <v>15.688784213232902</v>
      </c>
      <c r="F13" s="17">
        <f>171.51*(DifMonth!G12)</f>
        <v>17.201303348708112</v>
      </c>
      <c r="G13" s="17">
        <f>171.51*(DifMonth!H12)</f>
        <v>18.2024865025968</v>
      </c>
      <c r="H13" s="17">
        <f>171.51*(DifMonth!I12)</f>
        <v>17.57725983254464</v>
      </c>
      <c r="I13" s="17">
        <f>171.51*(DifMonth!J12)</f>
        <v>16.43659477193163</v>
      </c>
      <c r="J13" s="17">
        <f>171.51*(DifMonth!K12)</f>
        <v>14.512564941058663</v>
      </c>
      <c r="K13" s="17">
        <f>171.51*(DifMonth!L12)</f>
        <v>12.93938875789861</v>
      </c>
      <c r="L13" s="17">
        <f>171.51*(DifMonth!M12)</f>
        <v>11.255056825560267</v>
      </c>
      <c r="M13" s="17">
        <f>171.51*(DifMonth!N12)</f>
        <v>10.589294447338357</v>
      </c>
    </row>
    <row r="14" spans="1:13" ht="11.25">
      <c r="A14" s="5" t="s">
        <v>23</v>
      </c>
      <c r="B14" s="17">
        <f>113.47*(DifMonth!C13)</f>
        <v>7.105849535866352</v>
      </c>
      <c r="C14" s="17">
        <f>113.47*(DifMonth!D13)</f>
        <v>8.081772959725372</v>
      </c>
      <c r="D14" s="17">
        <f>113.47*(DifMonth!E13)</f>
        <v>9.362325109629205</v>
      </c>
      <c r="E14" s="17">
        <f>113.47*(DifMonth!F13)</f>
        <v>10.379606697426025</v>
      </c>
      <c r="F14" s="17">
        <f>113.47*(DifMonth!G13)</f>
        <v>11.380280397515653</v>
      </c>
      <c r="G14" s="17">
        <f>113.47*(DifMonth!H13)</f>
        <v>12.042657241266742</v>
      </c>
      <c r="H14" s="17">
        <f>113.47*(DifMonth!I13)</f>
        <v>11.629010980111017</v>
      </c>
      <c r="I14" s="17">
        <f>113.47*(DifMonth!J13)</f>
        <v>10.874353733141405</v>
      </c>
      <c r="J14" s="17">
        <f>113.47*(DifMonth!K13)</f>
        <v>9.60142699470542</v>
      </c>
      <c r="K14" s="17">
        <f>113.47*(DifMonth!L13)</f>
        <v>8.560622951190924</v>
      </c>
      <c r="L14" s="17">
        <f>113.47*(DifMonth!M13)</f>
        <v>7.446278922490372</v>
      </c>
      <c r="M14" s="17">
        <f>113.47*(DifMonth!N13)</f>
        <v>7.0058144769371085</v>
      </c>
    </row>
    <row r="15" spans="1:13" ht="11.25">
      <c r="A15" s="5" t="s">
        <v>24</v>
      </c>
      <c r="B15" s="17">
        <f>173.46*(DifMonth!C14)</f>
        <v>10.862612677283664</v>
      </c>
      <c r="C15" s="17">
        <f>173.46*(DifMonth!D14)</f>
        <v>12.354493148796713</v>
      </c>
      <c r="D15" s="17">
        <f>173.46*(DifMonth!E14)</f>
        <v>14.312055287884746</v>
      </c>
      <c r="E15" s="17">
        <f>173.46*(DifMonth!F14)</f>
        <v>15.867159405442129</v>
      </c>
      <c r="F15" s="17">
        <f>173.46*(DifMonth!G14)</f>
        <v>17.39687527763343</v>
      </c>
      <c r="G15" s="17">
        <f>173.46*(DifMonth!H14)</f>
        <v>18.40944148294817</v>
      </c>
      <c r="H15" s="17">
        <f>173.46*(DifMonth!I14)</f>
        <v>17.77710623609815</v>
      </c>
      <c r="I15" s="17">
        <f>173.46*(DifMonth!J14)</f>
        <v>16.623472270650463</v>
      </c>
      <c r="J15" s="17">
        <f>173.46*(DifMonth!K14)</f>
        <v>14.677566991289348</v>
      </c>
      <c r="K15" s="17">
        <f>173.46*(DifMonth!L14)</f>
        <v>13.086504425077798</v>
      </c>
      <c r="L15" s="17">
        <f>173.46*(DifMonth!M14)</f>
        <v>11.383022313344318</v>
      </c>
      <c r="M15" s="17">
        <f>173.46*(DifMonth!N14)</f>
        <v>10.709690483559626</v>
      </c>
    </row>
    <row r="16" spans="1:13" ht="11.25">
      <c r="A16" s="5" t="s">
        <v>25</v>
      </c>
      <c r="B16" s="17">
        <f>96.58*(DifMonth!C15)</f>
        <v>6.0481444273726295</v>
      </c>
      <c r="C16" s="17">
        <f>96.58*(DifMonth!D15)</f>
        <v>6.8788017312970515</v>
      </c>
      <c r="D16" s="17">
        <f>96.58*(DifMonth!E15)</f>
        <v>7.9687438008988165</v>
      </c>
      <c r="E16" s="17">
        <f>96.58*(DifMonth!F15)</f>
        <v>8.834603109521508</v>
      </c>
      <c r="F16" s="17">
        <f>96.58*(DifMonth!G15)</f>
        <v>9.686326613131769</v>
      </c>
      <c r="G16" s="17">
        <f>96.58*(DifMonth!H15)</f>
        <v>10.250108719146398</v>
      </c>
      <c r="H16" s="17">
        <f>96.58*(DifMonth!I15)</f>
        <v>9.898033669332175</v>
      </c>
      <c r="I16" s="17">
        <f>96.58*(DifMonth!J15)</f>
        <v>9.255707090392146</v>
      </c>
      <c r="J16" s="17">
        <f>96.58*(DifMonth!K15)</f>
        <v>8.17225539039966</v>
      </c>
      <c r="K16" s="17">
        <f>96.58*(DifMonth!L15)</f>
        <v>7.2863749416235075</v>
      </c>
      <c r="L16" s="17">
        <f>96.58*(DifMonth!M15)</f>
        <v>6.337900928299287</v>
      </c>
      <c r="M16" s="17">
        <f>96.58*(DifMonth!N15)</f>
        <v>5.9629995785898116</v>
      </c>
    </row>
    <row r="17" spans="1:13" ht="11.25">
      <c r="A17" s="5" t="s">
        <v>26</v>
      </c>
      <c r="B17" s="17">
        <f>91.39*(DifMonth!C16)</f>
        <v>5.723130246609905</v>
      </c>
      <c r="C17" s="17">
        <f>91.39*(DifMonth!D16)</f>
        <v>6.509149826291546</v>
      </c>
      <c r="D17" s="17">
        <f>91.39*(DifMonth!E16)</f>
        <v>7.540520769974559</v>
      </c>
      <c r="E17" s="17">
        <f>91.39*(DifMonth!F16)</f>
        <v>8.35985067487234</v>
      </c>
      <c r="F17" s="17">
        <f>91.39*(DifMonth!G16)</f>
        <v>9.165804402299775</v>
      </c>
      <c r="G17" s="17">
        <f>91.39*(DifMonth!H16)</f>
        <v>9.699290079134286</v>
      </c>
      <c r="H17" s="17">
        <f>91.39*(DifMonth!I16)</f>
        <v>9.366134779874379</v>
      </c>
      <c r="I17" s="17">
        <f>91.39*(DifMonth!J16)</f>
        <v>8.758325439955874</v>
      </c>
      <c r="J17" s="17">
        <f>91.39*(DifMonth!K16)</f>
        <v>7.733096087477998</v>
      </c>
      <c r="K17" s="17">
        <f>91.39*(DifMonth!L16)</f>
        <v>6.894820935131211</v>
      </c>
      <c r="L17" s="17">
        <f>91.39*(DifMonth!M16)</f>
        <v>5.997315860812506</v>
      </c>
      <c r="M17" s="17">
        <f>91.39*(DifMonth!N16)</f>
        <v>5.642560897570127</v>
      </c>
    </row>
    <row r="18" spans="1:13" ht="11.25">
      <c r="A18" s="5" t="s">
        <v>27</v>
      </c>
      <c r="B18" s="17">
        <f>308.42*(DifMonth!C17)</f>
        <v>19.314233840238835</v>
      </c>
      <c r="C18" s="17">
        <f>308.42*(DifMonth!D17)</f>
        <v>21.966867156415788</v>
      </c>
      <c r="D18" s="17">
        <f>308.42*(DifMonth!E17)</f>
        <v>25.447504277005727</v>
      </c>
      <c r="E18" s="17">
        <f>308.42*(DifMonth!F17)</f>
        <v>28.212552195471357</v>
      </c>
      <c r="F18" s="17">
        <f>308.42*(DifMonth!G17)</f>
        <v>30.932458625202944</v>
      </c>
      <c r="G18" s="17">
        <f>308.42*(DifMonth!H17)</f>
        <v>32.73284873844619</v>
      </c>
      <c r="H18" s="17">
        <f>308.42*(DifMonth!I17)</f>
        <v>31.608527068703975</v>
      </c>
      <c r="I18" s="17">
        <f>308.42*(DifMonth!J17)</f>
        <v>29.55731187428811</v>
      </c>
      <c r="J18" s="17">
        <f>308.42*(DifMonth!K17)</f>
        <v>26.09740119597291</v>
      </c>
      <c r="K18" s="17">
        <f>308.42*(DifMonth!L17)</f>
        <v>23.268417472515246</v>
      </c>
      <c r="L18" s="17">
        <f>308.42*(DifMonth!M17)</f>
        <v>20.239546534541997</v>
      </c>
      <c r="M18" s="17">
        <f>308.42*(DifMonth!N17)</f>
        <v>19.042331021212153</v>
      </c>
    </row>
    <row r="19" spans="1:13" ht="11.25">
      <c r="A19" s="5" t="s">
        <v>28</v>
      </c>
      <c r="B19" s="17">
        <f>829.76*(DifMonth!C18)</f>
        <v>51.9621901020575</v>
      </c>
      <c r="C19" s="17">
        <f>829.76*(DifMonth!D18)</f>
        <v>59.09872152165087</v>
      </c>
      <c r="D19" s="17">
        <f>829.76*(DifMonth!E18)</f>
        <v>68.46287902499277</v>
      </c>
      <c r="E19" s="17">
        <f>829.76*(DifMonth!F18)</f>
        <v>75.9018458910392</v>
      </c>
      <c r="F19" s="17">
        <f>829.76*(DifMonth!G18)</f>
        <v>83.21936602311261</v>
      </c>
      <c r="G19" s="17">
        <f>829.76*(DifMonth!H18)</f>
        <v>88.06305871607907</v>
      </c>
      <c r="H19" s="17">
        <f>829.76*(DifMonth!I18)</f>
        <v>85.03823169874784</v>
      </c>
      <c r="I19" s="17">
        <f>829.76*(DifMonth!J18)</f>
        <v>79.519729916378</v>
      </c>
      <c r="J19" s="17">
        <f>829.76*(DifMonth!K18)</f>
        <v>70.21133394841605</v>
      </c>
      <c r="K19" s="17">
        <f>829.76*(DifMonth!L18)</f>
        <v>62.60035692235993</v>
      </c>
      <c r="L19" s="17">
        <f>829.76*(DifMonth!M18)</f>
        <v>54.451611868560946</v>
      </c>
      <c r="M19" s="17">
        <f>829.76*(DifMonth!N18)</f>
        <v>51.23067436664612</v>
      </c>
    </row>
    <row r="20" spans="1:13" ht="11.25">
      <c r="A20" s="5" t="s">
        <v>29</v>
      </c>
      <c r="B20" s="17">
        <f>222.89*(DifMonth!C19)</f>
        <v>13.958075289056588</v>
      </c>
      <c r="C20" s="17">
        <f>222.89*(DifMonth!D19)</f>
        <v>15.875089230573616</v>
      </c>
      <c r="D20" s="17">
        <f>222.89*(DifMonth!E19)</f>
        <v>18.390487738479365</v>
      </c>
      <c r="E20" s="17">
        <f>222.89*(DifMonth!F19)</f>
        <v>20.38874184180212</v>
      </c>
      <c r="F20" s="17">
        <f>222.89*(DifMonth!G19)</f>
        <v>22.35437294264796</v>
      </c>
      <c r="G20" s="17">
        <f>222.89*(DifMonth!H19)</f>
        <v>23.655484907957558</v>
      </c>
      <c r="H20" s="17">
        <f>222.89*(DifMonth!I19)</f>
        <v>22.84295635284167</v>
      </c>
      <c r="I20" s="17">
        <f>222.89*(DifMonth!J19)</f>
        <v>21.360577276636004</v>
      </c>
      <c r="J20" s="17">
        <f>222.89*(DifMonth!K19)</f>
        <v>18.860157423547115</v>
      </c>
      <c r="K20" s="17">
        <f>222.89*(DifMonth!L19)</f>
        <v>16.815697978240458</v>
      </c>
      <c r="L20" s="17">
        <f>222.89*(DifMonth!M19)</f>
        <v>14.626783370352328</v>
      </c>
      <c r="M20" s="17">
        <f>222.89*(DifMonth!N19)</f>
        <v>13.761575647876196</v>
      </c>
    </row>
    <row r="21" spans="1:13" ht="11.25">
      <c r="A21" s="5" t="s">
        <v>30</v>
      </c>
      <c r="B21" s="17">
        <f>131.4*(DifMonth!C20)</f>
        <v>8.228682726825053</v>
      </c>
      <c r="C21" s="17">
        <f>131.4*(DifMonth!D20)</f>
        <v>9.358817016902387</v>
      </c>
      <c r="D21" s="17">
        <f>131.4*(DifMonth!E20)</f>
        <v>10.841716043053475</v>
      </c>
      <c r="E21" s="17">
        <f>131.4*(DifMonth!F20)</f>
        <v>12.019743721175463</v>
      </c>
      <c r="F21" s="17">
        <f>131.4*(DifMonth!G20)</f>
        <v>13.178539210659707</v>
      </c>
      <c r="G21" s="17">
        <f>131.4*(DifMonth!H20)</f>
        <v>13.945581752907817</v>
      </c>
      <c r="H21" s="17">
        <f>131.4*(DifMonth!I20)</f>
        <v>13.46657303945173</v>
      </c>
      <c r="I21" s="17">
        <f>131.4*(DifMonth!J20)</f>
        <v>12.592668375207372</v>
      </c>
      <c r="J21" s="17">
        <f>131.4*(DifMonth!K20)</f>
        <v>11.118599692467544</v>
      </c>
      <c r="K21" s="17">
        <f>131.4*(DifMonth!L20)</f>
        <v>9.913332649920573</v>
      </c>
      <c r="L21" s="17">
        <f>131.4*(DifMonth!M20)</f>
        <v>8.62290517683295</v>
      </c>
      <c r="M21" s="17">
        <f>131.4*(DifMonth!N20)</f>
        <v>8.112840594602416</v>
      </c>
    </row>
    <row r="22" spans="1:13" ht="11.25">
      <c r="A22" s="5" t="s">
        <v>31</v>
      </c>
      <c r="B22" s="17">
        <f>67.42*(DifMonth!C21)</f>
        <v>4.222053192104604</v>
      </c>
      <c r="C22" s="17">
        <f>67.42*(DifMonth!D21)</f>
        <v>4.801913571381728</v>
      </c>
      <c r="D22" s="17">
        <f>67.42*(DifMonth!E21)</f>
        <v>5.5627739392896896</v>
      </c>
      <c r="E22" s="17">
        <f>67.42*(DifMonth!F21)</f>
        <v>6.167207927562021</v>
      </c>
      <c r="F22" s="17">
        <f>67.42*(DifMonth!G21)</f>
        <v>6.76177407597167</v>
      </c>
      <c r="G22" s="17">
        <f>67.42*(DifMonth!H21)</f>
        <v>7.155335782199733</v>
      </c>
      <c r="H22" s="17">
        <f>67.42*(DifMonth!I21)</f>
        <v>6.909561296193574</v>
      </c>
      <c r="I22" s="17">
        <f>67.42*(DifMonth!J21)</f>
        <v>6.461169724935168</v>
      </c>
      <c r="J22" s="17">
        <f>67.42*(DifMonth!K21)</f>
        <v>5.704840116180836</v>
      </c>
      <c r="K22" s="17">
        <f>67.42*(DifMonth!L21)</f>
        <v>5.086429887805518</v>
      </c>
      <c r="L22" s="17">
        <f>67.42*(DifMonth!M21)</f>
        <v>4.424324710974714</v>
      </c>
      <c r="M22" s="17">
        <f>67.42*(DifMonth!N21)</f>
        <v>4.1626157754040705</v>
      </c>
    </row>
    <row r="23" spans="1:13" ht="11.25">
      <c r="A23" s="5" t="s">
        <v>32</v>
      </c>
      <c r="B23" s="17">
        <f>171.43*(DifMonth!C22)</f>
        <v>10.735487670164526</v>
      </c>
      <c r="C23" s="17">
        <f>171.43*(DifMonth!D22)</f>
        <v>12.209908684989166</v>
      </c>
      <c r="D23" s="17">
        <f>171.43*(DifMonth!E22)</f>
        <v>14.144561501222658</v>
      </c>
      <c r="E23" s="17">
        <f>171.43*(DifMonth!F22)</f>
        <v>15.681466256629449</v>
      </c>
      <c r="F23" s="17">
        <f>171.43*(DifMonth!G22)</f>
        <v>17.19327988495733</v>
      </c>
      <c r="G23" s="17">
        <f>171.43*(DifMonth!H22)</f>
        <v>18.193996041864438</v>
      </c>
      <c r="H23" s="17">
        <f>171.43*(DifMonth!I22)</f>
        <v>17.56906100573219</v>
      </c>
      <c r="I23" s="17">
        <f>171.43*(DifMonth!J22)</f>
        <v>16.428928002753423</v>
      </c>
      <c r="J23" s="17">
        <f>171.43*(DifMonth!K22)</f>
        <v>14.505795626177406</v>
      </c>
      <c r="K23" s="17">
        <f>171.43*(DifMonth!L22)</f>
        <v>12.93335324334767</v>
      </c>
      <c r="L23" s="17">
        <f>171.43*(DifMonth!M22)</f>
        <v>11.24980695939477</v>
      </c>
      <c r="M23" s="17">
        <f>171.43*(DifMonth!N22)</f>
        <v>10.584355122775435</v>
      </c>
    </row>
    <row r="24" spans="1:13" ht="11.25">
      <c r="A24" s="5" t="s">
        <v>33</v>
      </c>
      <c r="B24" s="17">
        <f>132.31*(DifMonth!C23)</f>
        <v>8.285669798981907</v>
      </c>
      <c r="C24" s="17">
        <f>132.31*(DifMonth!D23)</f>
        <v>9.423630742057496</v>
      </c>
      <c r="D24" s="17">
        <f>132.31*(DifMonth!E23)</f>
        <v>10.916799464660619</v>
      </c>
      <c r="E24" s="17">
        <f>132.31*(DifMonth!F23)</f>
        <v>12.102985477539766</v>
      </c>
      <c r="F24" s="17">
        <f>132.31*(DifMonth!G23)</f>
        <v>13.269806110824852</v>
      </c>
      <c r="G24" s="17">
        <f>132.31*(DifMonth!H23)</f>
        <v>14.042160743738457</v>
      </c>
      <c r="H24" s="17">
        <f>132.31*(DifMonth!I23)</f>
        <v>13.559834694443365</v>
      </c>
      <c r="I24" s="17">
        <f>132.31*(DifMonth!J23)</f>
        <v>12.679877874609494</v>
      </c>
      <c r="J24" s="17">
        <f>132.31*(DifMonth!K23)</f>
        <v>11.195600649241863</v>
      </c>
      <c r="K24" s="17">
        <f>132.31*(DifMonth!L23)</f>
        <v>9.981986627937527</v>
      </c>
      <c r="L24" s="17">
        <f>132.31*(DifMonth!M23)</f>
        <v>8.682622404465507</v>
      </c>
      <c r="M24" s="17">
        <f>132.31*(DifMonth!N23)</f>
        <v>8.169025411505674</v>
      </c>
    </row>
    <row r="25" spans="1:13" ht="11.25">
      <c r="A25" s="5" t="s">
        <v>34</v>
      </c>
      <c r="B25" s="17">
        <f>188.95*(DifMonth!C24)</f>
        <v>11.832645367074532</v>
      </c>
      <c r="C25" s="17">
        <f>188.95*(DifMonth!D24)</f>
        <v>13.457750953909482</v>
      </c>
      <c r="D25" s="17">
        <f>188.95*(DifMonth!E24)</f>
        <v>15.590123640296452</v>
      </c>
      <c r="E25" s="17">
        <f>188.95*(DifMonth!F24)</f>
        <v>17.284098752786175</v>
      </c>
      <c r="F25" s="17">
        <f>188.95*(DifMonth!G24)</f>
        <v>18.950418446378624</v>
      </c>
      <c r="G25" s="17">
        <f>188.95*(DifMonth!H24)</f>
        <v>20.053406942252142</v>
      </c>
      <c r="H25" s="17">
        <f>188.95*(DifMonth!I24)</f>
        <v>19.364604077659088</v>
      </c>
      <c r="I25" s="17">
        <f>188.95*(DifMonth!J24)</f>
        <v>18.107950452781072</v>
      </c>
      <c r="J25" s="17">
        <f>188.95*(DifMonth!K24)</f>
        <v>15.988275585173078</v>
      </c>
      <c r="K25" s="17">
        <f>188.95*(DifMonth!L24)</f>
        <v>14.255130930003745</v>
      </c>
      <c r="L25" s="17">
        <f>188.95*(DifMonth!M24)</f>
        <v>12.399527649639161</v>
      </c>
      <c r="M25" s="17">
        <f>188.95*(DifMonth!N24)</f>
        <v>11.666067202055755</v>
      </c>
    </row>
    <row r="26" spans="1:13" ht="11.25">
      <c r="A26" s="5" t="s">
        <v>35</v>
      </c>
      <c r="B26" s="17">
        <f>227.37*(DifMonth!C25)</f>
        <v>14.238627028905723</v>
      </c>
      <c r="C26" s="17">
        <f>227.37*(DifMonth!D25)</f>
        <v>16.19417218518338</v>
      </c>
      <c r="D26" s="17">
        <f>227.37*(DifMonth!E25)</f>
        <v>18.76012919869915</v>
      </c>
      <c r="E26" s="17">
        <f>227.37*(DifMonth!F25)</f>
        <v>20.79854741159562</v>
      </c>
      <c r="F26" s="17">
        <f>227.37*(DifMonth!G25)</f>
        <v>22.80368691269176</v>
      </c>
      <c r="G26" s="17">
        <f>227.37*(DifMonth!H25)</f>
        <v>24.13095070896994</v>
      </c>
      <c r="H26" s="17">
        <f>227.37*(DifMonth!I25)</f>
        <v>23.30209065433896</v>
      </c>
      <c r="I26" s="17">
        <f>227.37*(DifMonth!J25)</f>
        <v>21.78991635061568</v>
      </c>
      <c r="J26" s="17">
        <f>227.37*(DifMonth!K25)</f>
        <v>19.239239056897606</v>
      </c>
      <c r="K26" s="17">
        <f>227.37*(DifMonth!L25)</f>
        <v>17.153686793093154</v>
      </c>
      <c r="L26" s="17">
        <f>227.37*(DifMonth!M25)</f>
        <v>14.920775875620302</v>
      </c>
      <c r="M26" s="17">
        <f>227.37*(DifMonth!N25)</f>
        <v>14.038177823399932</v>
      </c>
    </row>
    <row r="27" spans="1:13" ht="11.25">
      <c r="A27" s="5" t="s">
        <v>36</v>
      </c>
      <c r="B27" s="17">
        <f>628.99*(DifMonth!C26)</f>
        <v>39.38933902850601</v>
      </c>
      <c r="C27" s="17">
        <f>628.99*(DifMonth!D26)</f>
        <v>44.79910437946296</v>
      </c>
      <c r="D27" s="17">
        <f>628.99*(DifMonth!E26)</f>
        <v>51.89749599634859</v>
      </c>
      <c r="E27" s="17">
        <f>628.99*(DifMonth!F26)</f>
        <v>57.536519050092494</v>
      </c>
      <c r="F27" s="17">
        <f>628.99*(DifMonth!G26)</f>
        <v>63.08348080755592</v>
      </c>
      <c r="G27" s="17">
        <f>628.99*(DifMonth!H26)</f>
        <v>66.75518620062014</v>
      </c>
      <c r="H27" s="17">
        <f>628.99*(DifMonth!I26)</f>
        <v>64.46225095954904</v>
      </c>
      <c r="I27" s="17">
        <f>628.99*(DifMonth!J26)</f>
        <v>60.279014317516626</v>
      </c>
      <c r="J27" s="17">
        <f>628.99*(DifMonth!K26)</f>
        <v>53.22289208953699</v>
      </c>
      <c r="K27" s="17">
        <f>628.99*(DifMonth!L26)</f>
        <v>47.45347871745465</v>
      </c>
      <c r="L27" s="17">
        <f>628.99*(DifMonth!M26)</f>
        <v>41.27641649296923</v>
      </c>
      <c r="M27" s="17">
        <f>628.99*(DifMonth!N26)</f>
        <v>38.83482196041837</v>
      </c>
    </row>
    <row r="28" spans="1:13" ht="11.25">
      <c r="A28" s="5" t="s">
        <v>37</v>
      </c>
      <c r="B28" s="17">
        <f>167.27*(DifMonth!C27)</f>
        <v>10.474975340304615</v>
      </c>
      <c r="C28" s="17">
        <f>167.27*(DifMonth!D27)</f>
        <v>11.913617369994387</v>
      </c>
      <c r="D28" s="17">
        <f>167.27*(DifMonth!E27)</f>
        <v>13.801323002447145</v>
      </c>
      <c r="E28" s="17">
        <f>167.27*(DifMonth!F27)</f>
        <v>15.30093251324977</v>
      </c>
      <c r="F28" s="17">
        <f>167.27*(DifMonth!G27)</f>
        <v>16.77605976991666</v>
      </c>
      <c r="G28" s="17">
        <f>167.27*(DifMonth!H27)</f>
        <v>17.75249208378151</v>
      </c>
      <c r="H28" s="17">
        <f>167.27*(DifMonth!I27)</f>
        <v>17.142722011484707</v>
      </c>
      <c r="I28" s="17">
        <f>167.27*(DifMonth!J27)</f>
        <v>16.030256005486585</v>
      </c>
      <c r="J28" s="17">
        <f>167.27*(DifMonth!K27)</f>
        <v>14.153791252351951</v>
      </c>
      <c r="K28" s="17">
        <f>167.27*(DifMonth!L27)</f>
        <v>12.61950648669874</v>
      </c>
      <c r="L28" s="17">
        <f>167.27*(DifMonth!M27)</f>
        <v>10.976813918788794</v>
      </c>
      <c r="M28" s="17">
        <f>167.27*(DifMonth!N27)</f>
        <v>10.327510245503394</v>
      </c>
    </row>
    <row r="29" spans="1:13" ht="11.25">
      <c r="A29" s="5" t="s">
        <v>38</v>
      </c>
      <c r="B29" s="17">
        <f>109.09*(DifMonth!C28)</f>
        <v>6.831560111638851</v>
      </c>
      <c r="C29" s="17">
        <f>109.09*(DifMonth!D28)</f>
        <v>7.769812392495293</v>
      </c>
      <c r="D29" s="17">
        <f>109.09*(DifMonth!E28)</f>
        <v>9.000934574860757</v>
      </c>
      <c r="E29" s="17">
        <f>109.09*(DifMonth!F28)</f>
        <v>9.978948573386843</v>
      </c>
      <c r="F29" s="17">
        <f>109.09*(DifMonth!G28)</f>
        <v>10.94099575716033</v>
      </c>
      <c r="G29" s="17">
        <f>109.09*(DifMonth!H28)</f>
        <v>11.577804516169815</v>
      </c>
      <c r="H29" s="17">
        <f>109.09*(DifMonth!I28)</f>
        <v>11.180125212129292</v>
      </c>
      <c r="I29" s="17">
        <f>109.09*(DifMonth!J28)</f>
        <v>10.454598120634492</v>
      </c>
      <c r="J29" s="17">
        <f>109.09*(DifMonth!K28)</f>
        <v>9.230807004956503</v>
      </c>
      <c r="K29" s="17">
        <f>109.09*(DifMonth!L28)</f>
        <v>8.230178529526905</v>
      </c>
      <c r="L29" s="17">
        <f>109.09*(DifMonth!M28)</f>
        <v>7.158848749929273</v>
      </c>
      <c r="M29" s="17">
        <f>109.09*(DifMonth!N28)</f>
        <v>6.735386457117028</v>
      </c>
    </row>
    <row r="30" spans="1:13" ht="11.25">
      <c r="A30" s="5" t="s">
        <v>39</v>
      </c>
      <c r="B30" s="17">
        <f>615.28*(DifMonth!C29)</f>
        <v>38.5307755567802</v>
      </c>
      <c r="C30" s="17">
        <f>615.28*(DifMonth!D29)</f>
        <v>43.82262506970853</v>
      </c>
      <c r="D30" s="17">
        <f>615.28*(DifMonth!E29)</f>
        <v>50.766294116970634</v>
      </c>
      <c r="E30" s="17">
        <f>615.28*(DifMonth!F29)</f>
        <v>56.28240423717533</v>
      </c>
      <c r="F30" s="17">
        <f>615.28*(DifMonth!G29)</f>
        <v>61.708459707265625</v>
      </c>
      <c r="G30" s="17">
        <f>615.28*(DifMonth!H29)</f>
        <v>65.30013349261127</v>
      </c>
      <c r="H30" s="17">
        <f>615.28*(DifMonth!I29)</f>
        <v>63.05717701456514</v>
      </c>
      <c r="I30" s="17">
        <f>615.28*(DifMonth!J29)</f>
        <v>58.96512174960115</v>
      </c>
      <c r="J30" s="17">
        <f>615.28*(DifMonth!K29)</f>
        <v>52.062800751761266</v>
      </c>
      <c r="K30" s="17">
        <f>615.28*(DifMonth!L29)</f>
        <v>46.41914241128713</v>
      </c>
      <c r="L30" s="17">
        <f>615.28*(DifMonth!M29)</f>
        <v>40.37672067885675</v>
      </c>
      <c r="M30" s="17">
        <f>615.28*(DifMonth!N29)</f>
        <v>37.98834521344729</v>
      </c>
    </row>
    <row r="31" spans="1:13" ht="11.25">
      <c r="A31" s="5" t="s">
        <v>40</v>
      </c>
      <c r="B31" s="17">
        <f>223.17*(DifMonth!C30)</f>
        <v>13.97560977279716</v>
      </c>
      <c r="C31" s="17">
        <f>223.17*(DifMonth!D30)</f>
        <v>15.895031915236725</v>
      </c>
      <c r="D31" s="17">
        <f>223.17*(DifMonth!E30)</f>
        <v>18.4135903297431</v>
      </c>
      <c r="E31" s="17">
        <f>223.17*(DifMonth!F30)</f>
        <v>20.414354689914212</v>
      </c>
      <c r="F31" s="17">
        <f>223.17*(DifMonth!G30)</f>
        <v>22.382455065775694</v>
      </c>
      <c r="G31" s="17">
        <f>223.17*(DifMonth!H30)</f>
        <v>23.68520152052083</v>
      </c>
      <c r="H31" s="17">
        <f>223.17*(DifMonth!I30)</f>
        <v>22.87165224668525</v>
      </c>
      <c r="I31" s="17">
        <f>223.17*(DifMonth!J30)</f>
        <v>21.387410968759735</v>
      </c>
      <c r="J31" s="17">
        <f>223.17*(DifMonth!K30)</f>
        <v>18.88385002563152</v>
      </c>
      <c r="K31" s="17">
        <f>223.17*(DifMonth!L30)</f>
        <v>16.836822279168754</v>
      </c>
      <c r="L31" s="17">
        <f>223.17*(DifMonth!M30)</f>
        <v>14.645157901931578</v>
      </c>
      <c r="M31" s="17">
        <f>223.17*(DifMonth!N30)</f>
        <v>13.77886328384643</v>
      </c>
    </row>
    <row r="32" spans="1:13" ht="11.25">
      <c r="A32" s="5" t="s">
        <v>41</v>
      </c>
      <c r="B32" s="17">
        <f>154.55*(DifMonth!C31)</f>
        <v>9.678408793232967</v>
      </c>
      <c r="C32" s="17">
        <f>154.55*(DifMonth!D31)</f>
        <v>11.007649695298813</v>
      </c>
      <c r="D32" s="17">
        <f>154.55*(DifMonth!E31)</f>
        <v>12.7518052850374</v>
      </c>
      <c r="E32" s="17">
        <f>154.55*(DifMonth!F31)</f>
        <v>14.137377413300364</v>
      </c>
      <c r="F32" s="17">
        <f>154.55*(DifMonth!G31)</f>
        <v>15.500329033542297</v>
      </c>
      <c r="G32" s="17">
        <f>154.55*(DifMonth!H31)</f>
        <v>16.40250882733564</v>
      </c>
      <c r="H32" s="17">
        <f>154.55*(DifMonth!I31)</f>
        <v>15.839108548304907</v>
      </c>
      <c r="I32" s="17">
        <f>154.55*(DifMonth!J31)</f>
        <v>14.811239706151442</v>
      </c>
      <c r="J32" s="17">
        <f>154.55*(DifMonth!K31)</f>
        <v>13.077470186231805</v>
      </c>
      <c r="K32" s="17">
        <f>154.55*(DifMonth!L31)</f>
        <v>11.659859673099122</v>
      </c>
      <c r="L32" s="17">
        <f>154.55*(DifMonth!M31)</f>
        <v>10.142085198474371</v>
      </c>
      <c r="M32" s="17">
        <f>154.55*(DifMonth!N31)</f>
        <v>9.542157639998504</v>
      </c>
    </row>
    <row r="33" spans="1:13" ht="11.25">
      <c r="A33" s="5" t="s">
        <v>42</v>
      </c>
      <c r="B33" s="17">
        <f>213.76*(DifMonth!C32)</f>
        <v>13.386325872801546</v>
      </c>
      <c r="C33" s="17">
        <f>213.76*(DifMonth!D32)</f>
        <v>15.224815262808633</v>
      </c>
      <c r="D33" s="17">
        <f>213.76*(DifMonth!E32)</f>
        <v>17.63717824477253</v>
      </c>
      <c r="E33" s="17">
        <f>213.76*(DifMonth!F32)</f>
        <v>19.553580044432774</v>
      </c>
      <c r="F33" s="17">
        <f>213.76*(DifMonth!G32)</f>
        <v>21.438695142089944</v>
      </c>
      <c r="G33" s="17">
        <f>213.76*(DifMonth!H32)</f>
        <v>22.686511076876517</v>
      </c>
      <c r="H33" s="17">
        <f>213.76*(DifMonth!I32)</f>
        <v>21.907265242870633</v>
      </c>
      <c r="I33" s="17">
        <f>213.76*(DifMonth!J32)</f>
        <v>20.485607244172964</v>
      </c>
      <c r="J33" s="17">
        <f>213.76*(DifMonth!K32)</f>
        <v>18.087609362723455</v>
      </c>
      <c r="K33" s="17">
        <f>213.76*(DifMonth!L32)</f>
        <v>16.126894880114317</v>
      </c>
      <c r="L33" s="17">
        <f>213.76*(DifMonth!M32)</f>
        <v>14.027642394214697</v>
      </c>
      <c r="M33" s="17">
        <f>213.76*(DifMonth!N32)</f>
        <v>13.197875232132512</v>
      </c>
    </row>
    <row r="34" spans="1:13" ht="11.25">
      <c r="A34" s="5" t="s">
        <v>43</v>
      </c>
      <c r="B34" s="17">
        <f>115.64*(DifMonth!C33)</f>
        <v>7.241741784855776</v>
      </c>
      <c r="C34" s="17">
        <f>115.64*(DifMonth!D33)</f>
        <v>8.236328765864476</v>
      </c>
      <c r="D34" s="17">
        <f>115.64*(DifMonth!E33)</f>
        <v>9.541370191923164</v>
      </c>
      <c r="E34" s="17">
        <f>115.64*(DifMonth!F33)</f>
        <v>10.578106270294752</v>
      </c>
      <c r="F34" s="17">
        <f>115.64*(DifMonth!G33)</f>
        <v>11.597916851755619</v>
      </c>
      <c r="G34" s="17">
        <f>115.64*(DifMonth!H33)</f>
        <v>12.272960988632114</v>
      </c>
      <c r="H34" s="17">
        <f>115.64*(DifMonth!I33)</f>
        <v>11.851404157398767</v>
      </c>
      <c r="I34" s="17">
        <f>115.64*(DifMonth!J33)</f>
        <v>11.082314847100308</v>
      </c>
      <c r="J34" s="17">
        <f>115.64*(DifMonth!K33)</f>
        <v>9.785044660859565</v>
      </c>
      <c r="K34" s="17">
        <f>115.64*(DifMonth!L33)</f>
        <v>8.724336283385199</v>
      </c>
      <c r="L34" s="17">
        <f>115.64*(DifMonth!M33)</f>
        <v>7.588681542229546</v>
      </c>
      <c r="M34" s="17">
        <f>115.64*(DifMonth!N33)</f>
        <v>7.139793655706417</v>
      </c>
    </row>
    <row r="35" spans="1:13" ht="11.25">
      <c r="A35" s="5" t="s">
        <v>44</v>
      </c>
      <c r="B35" s="17">
        <f>130*(DifMonth!C34)</f>
        <v>8.141010308122198</v>
      </c>
      <c r="C35" s="17">
        <f>130*(DifMonth!D34)</f>
        <v>9.259103593586836</v>
      </c>
      <c r="D35" s="17">
        <f>130*(DifMonth!E34)</f>
        <v>10.726203086734792</v>
      </c>
      <c r="E35" s="17">
        <f>130*(DifMonth!F34)</f>
        <v>11.891679480614993</v>
      </c>
      <c r="F35" s="17">
        <f>130*(DifMonth!G34)</f>
        <v>13.038128595021018</v>
      </c>
      <c r="G35" s="17">
        <f>130*(DifMonth!H34)</f>
        <v>13.796998690091446</v>
      </c>
      <c r="H35" s="17">
        <f>130*(DifMonth!I34)</f>
        <v>13.323093570233826</v>
      </c>
      <c r="I35" s="17">
        <f>130*(DifMonth!J34)</f>
        <v>12.458499914588725</v>
      </c>
      <c r="J35" s="17">
        <f>130*(DifMonth!K34)</f>
        <v>11.000136682045516</v>
      </c>
      <c r="K35" s="17">
        <f>130*(DifMonth!L34)</f>
        <v>9.807711145279105</v>
      </c>
      <c r="L35" s="17">
        <f>130*(DifMonth!M34)</f>
        <v>8.531032518936708</v>
      </c>
      <c r="M35" s="17">
        <f>130*(DifMonth!N34)</f>
        <v>8.026402414751248</v>
      </c>
    </row>
    <row r="36" spans="1:13" ht="11.25">
      <c r="A36" s="5" t="s">
        <v>45</v>
      </c>
      <c r="B36" s="17">
        <f>209.68*(DifMonth!C35)</f>
        <v>13.130823395438942</v>
      </c>
      <c r="C36" s="17">
        <f>209.68*(DifMonth!D35)</f>
        <v>14.934221857717601</v>
      </c>
      <c r="D36" s="17">
        <f>209.68*(DifMonth!E35)</f>
        <v>17.300540486358088</v>
      </c>
      <c r="E36" s="17">
        <f>209.68*(DifMonth!F35)</f>
        <v>19.180364257656553</v>
      </c>
      <c r="F36" s="17">
        <f>209.68*(DifMonth!G35)</f>
        <v>21.029498490800055</v>
      </c>
      <c r="G36" s="17">
        <f>209.68*(DifMonth!H35)</f>
        <v>22.25349757952596</v>
      </c>
      <c r="H36" s="17">
        <f>209.68*(DifMonth!I35)</f>
        <v>21.489125075435606</v>
      </c>
      <c r="I36" s="17">
        <f>209.68*(DifMonth!J35)</f>
        <v>20.094602016084337</v>
      </c>
      <c r="J36" s="17">
        <f>209.68*(DifMonth!K35)</f>
        <v>17.74237430377926</v>
      </c>
      <c r="K36" s="17">
        <f>209.68*(DifMonth!L35)</f>
        <v>15.81908363801633</v>
      </c>
      <c r="L36" s="17">
        <f>209.68*(DifMonth!M35)</f>
        <v>13.759899219774223</v>
      </c>
      <c r="M36" s="17">
        <f>209.68*(DifMonth!N35)</f>
        <v>12.945969679423397</v>
      </c>
    </row>
    <row r="37" spans="1:13" ht="11.25">
      <c r="A37" s="5" t="s">
        <v>46</v>
      </c>
      <c r="B37" s="17">
        <f>69.17*(DifMonth!C36)</f>
        <v>4.331643715483173</v>
      </c>
      <c r="C37" s="17">
        <f>69.17*(DifMonth!D36)</f>
        <v>4.926555350526166</v>
      </c>
      <c r="D37" s="17">
        <f>69.17*(DifMonth!E36)</f>
        <v>5.707165134688043</v>
      </c>
      <c r="E37" s="17">
        <f>69.17*(DifMonth!F36)</f>
        <v>6.327288228262608</v>
      </c>
      <c r="F37" s="17">
        <f>69.17*(DifMonth!G36)</f>
        <v>6.93728734552003</v>
      </c>
      <c r="G37" s="17">
        <f>69.17*(DifMonth!H36)</f>
        <v>7.341064610720195</v>
      </c>
      <c r="H37" s="17">
        <f>69.17*(DifMonth!I36)</f>
        <v>7.088910632715952</v>
      </c>
      <c r="I37" s="17">
        <f>69.17*(DifMonth!J36)</f>
        <v>6.628880300708477</v>
      </c>
      <c r="J37" s="17">
        <f>69.17*(DifMonth!K36)</f>
        <v>5.852918879208372</v>
      </c>
      <c r="K37" s="17">
        <f>69.17*(DifMonth!L36)</f>
        <v>5.218456768607352</v>
      </c>
      <c r="L37" s="17">
        <f>69.17*(DifMonth!M36)</f>
        <v>4.539165533345016</v>
      </c>
      <c r="M37" s="17">
        <f>69.17*(DifMonth!N36)</f>
        <v>4.2706635002180295</v>
      </c>
    </row>
    <row r="38" spans="1:13" ht="11.25">
      <c r="A38" s="5" t="s">
        <v>47</v>
      </c>
      <c r="B38" s="17">
        <f>188.38*(DifMonth!C37)</f>
        <v>11.796950168031227</v>
      </c>
      <c r="C38" s="17">
        <f>188.38*(DifMonth!D37)</f>
        <v>13.417153345845295</v>
      </c>
      <c r="D38" s="17">
        <f>188.38*(DifMonth!E37)</f>
        <v>15.543093365223847</v>
      </c>
      <c r="E38" s="17">
        <f>188.38*(DifMonth!F37)</f>
        <v>17.231958311986556</v>
      </c>
      <c r="F38" s="17">
        <f>188.38*(DifMonth!G37)</f>
        <v>18.8932512671543</v>
      </c>
      <c r="G38" s="17">
        <f>188.38*(DifMonth!H37)</f>
        <v>19.99291240953405</v>
      </c>
      <c r="H38" s="17">
        <f>188.38*(DifMonth!I37)</f>
        <v>19.30618743662037</v>
      </c>
      <c r="I38" s="17">
        <f>188.38*(DifMonth!J37)</f>
        <v>18.053324722386336</v>
      </c>
      <c r="J38" s="17">
        <f>188.38*(DifMonth!K37)</f>
        <v>15.94004421664411</v>
      </c>
      <c r="K38" s="17">
        <f>188.38*(DifMonth!L37)</f>
        <v>14.212127888828292</v>
      </c>
      <c r="L38" s="17">
        <f>188.38*(DifMonth!M37)</f>
        <v>12.362122353209978</v>
      </c>
      <c r="M38" s="17">
        <f>188.38*(DifMonth!N37)</f>
        <v>11.630874514544923</v>
      </c>
    </row>
    <row r="39" spans="1:13" ht="11.25">
      <c r="A39" s="5" t="s">
        <v>48</v>
      </c>
      <c r="B39" s="17">
        <f>300.91*(DifMonth!C38)</f>
        <v>18.843933937054235</v>
      </c>
      <c r="C39" s="17">
        <f>300.91*(DifMonth!D38)</f>
        <v>21.431975864201657</v>
      </c>
      <c r="D39" s="17">
        <f>300.91*(DifMonth!E38)</f>
        <v>24.827859775610513</v>
      </c>
      <c r="E39" s="17">
        <f>300.91*(DifMonth!F38)</f>
        <v>27.52557901932198</v>
      </c>
      <c r="F39" s="17">
        <f>300.91*(DifMonth!G38)</f>
        <v>30.17925596559827</v>
      </c>
      <c r="G39" s="17">
        <f>300.91*(DifMonth!H38)</f>
        <v>31.93580673719552</v>
      </c>
      <c r="H39" s="17">
        <f>300.91*(DifMonth!I38)</f>
        <v>30.83886220168508</v>
      </c>
      <c r="I39" s="17">
        <f>300.91*(DifMonth!J38)</f>
        <v>28.837593917683794</v>
      </c>
      <c r="J39" s="17">
        <f>300.91*(DifMonth!K38)</f>
        <v>25.461931761494743</v>
      </c>
      <c r="K39" s="17">
        <f>300.91*(DifMonth!L38)</f>
        <v>22.70183354404566</v>
      </c>
      <c r="L39" s="17">
        <f>300.91*(DifMonth!M38)</f>
        <v>19.74671534825573</v>
      </c>
      <c r="M39" s="17">
        <f>300.91*(DifMonth!N38)</f>
        <v>18.57865192786768</v>
      </c>
    </row>
    <row r="41" ht="11.25">
      <c r="A41" s="13" t="s">
        <v>86</v>
      </c>
    </row>
    <row r="43" ht="11.25">
      <c r="A43" s="13" t="s">
        <v>87</v>
      </c>
    </row>
    <row r="44" spans="2:13" ht="11.25">
      <c r="B44" s="10">
        <v>0.063</v>
      </c>
      <c r="C44" s="10">
        <v>0.071</v>
      </c>
      <c r="D44" s="10">
        <v>0.083</v>
      </c>
      <c r="E44" s="10">
        <v>0.091</v>
      </c>
      <c r="F44" s="10">
        <v>0.1</v>
      </c>
      <c r="G44" s="10">
        <v>0.106</v>
      </c>
      <c r="H44" s="10">
        <v>0.102</v>
      </c>
      <c r="I44" s="10">
        <v>0.096</v>
      </c>
      <c r="J44" s="10">
        <v>0.085</v>
      </c>
      <c r="K44" s="10">
        <v>0.075</v>
      </c>
      <c r="L44" s="10">
        <v>0.066</v>
      </c>
      <c r="M44" s="10">
        <v>0.062</v>
      </c>
    </row>
    <row r="45" spans="1:13" ht="11.25">
      <c r="A45" s="13" t="s">
        <v>88</v>
      </c>
      <c r="B45" s="10">
        <f>1259.28*B44</f>
        <v>79.33464</v>
      </c>
      <c r="C45" s="10">
        <f aca="true" t="shared" si="0" ref="C45:M45">1259.28*C44</f>
        <v>89.40888</v>
      </c>
      <c r="D45" s="10">
        <f t="shared" si="0"/>
        <v>104.52024</v>
      </c>
      <c r="E45" s="10">
        <f t="shared" si="0"/>
        <v>114.59447999999999</v>
      </c>
      <c r="F45" s="10">
        <f t="shared" si="0"/>
        <v>125.928</v>
      </c>
      <c r="G45" s="10">
        <f t="shared" si="0"/>
        <v>133.48368</v>
      </c>
      <c r="H45" s="10">
        <f t="shared" si="0"/>
        <v>128.44655999999998</v>
      </c>
      <c r="I45" s="10">
        <f t="shared" si="0"/>
        <v>120.89088</v>
      </c>
      <c r="J45" s="10">
        <f t="shared" si="0"/>
        <v>107.03880000000001</v>
      </c>
      <c r="K45" s="10">
        <f t="shared" si="0"/>
        <v>94.446</v>
      </c>
      <c r="L45" s="10">
        <f t="shared" si="0"/>
        <v>83.11248</v>
      </c>
      <c r="M45" s="10">
        <f t="shared" si="0"/>
        <v>78.07536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9"/>
  <sheetViews>
    <sheetView workbookViewId="0" topLeftCell="A1">
      <pane xSplit="1" ySplit="2" topLeftCell="B434" activePane="bottomRight" state="frozen"/>
      <selection pane="topLeft" activeCell="B120" sqref="B120"/>
      <selection pane="topRight" activeCell="A1" sqref="A1"/>
      <selection pane="bottomLeft" activeCell="A1" sqref="A1"/>
      <selection pane="bottomRight" activeCell="G6" sqref="G6"/>
    </sheetView>
  </sheetViews>
  <sheetFormatPr defaultColWidth="8" defaultRowHeight="11.25"/>
  <cols>
    <col min="1" max="1" width="12" style="13" customWidth="1"/>
    <col min="7" max="7" width="8" style="17" customWidth="1"/>
  </cols>
  <sheetData>
    <row r="1" ht="15.75">
      <c r="A1" s="12" t="s">
        <v>8</v>
      </c>
    </row>
    <row r="3" spans="1:2" ht="11.25">
      <c r="A3" s="15">
        <v>1</v>
      </c>
      <c r="B3" s="3" t="s">
        <v>2</v>
      </c>
    </row>
    <row r="4" spans="1:2" ht="11.25">
      <c r="A4" s="16" t="s">
        <v>7</v>
      </c>
      <c r="B4" s="9" t="s">
        <v>4</v>
      </c>
    </row>
    <row r="5" spans="1:5" ht="11.25">
      <c r="A5" s="16" t="s">
        <v>5</v>
      </c>
      <c r="B5" s="7">
        <v>0</v>
      </c>
      <c r="C5" s="7">
        <v>90</v>
      </c>
      <c r="D5" s="7">
        <v>180</v>
      </c>
      <c r="E5" s="7">
        <v>270</v>
      </c>
    </row>
    <row r="6" spans="1:7" ht="11.25">
      <c r="A6" s="16">
        <v>5</v>
      </c>
      <c r="B6" s="8">
        <v>11.932347356256866</v>
      </c>
      <c r="C6" s="8">
        <v>12.178665349455917</v>
      </c>
      <c r="D6" s="8">
        <v>12.16032398597782</v>
      </c>
      <c r="E6" s="8">
        <v>12.174945537192798</v>
      </c>
      <c r="G6" s="17">
        <f>SUM(B6:E14)</f>
        <v>1049.6727805970468</v>
      </c>
    </row>
    <row r="7" spans="1:7" ht="11.25">
      <c r="A7" s="16">
        <v>15</v>
      </c>
      <c r="B7" s="8">
        <v>29.60729668938818</v>
      </c>
      <c r="C7" s="8">
        <v>34.35854690556746</v>
      </c>
      <c r="D7" s="8">
        <v>34.15767945932999</v>
      </c>
      <c r="E7" s="8">
        <v>34.35854690556746</v>
      </c>
      <c r="G7" s="17" t="s">
        <v>10</v>
      </c>
    </row>
    <row r="8" spans="1:5" ht="11.25">
      <c r="A8" s="16">
        <v>25</v>
      </c>
      <c r="B8" s="8">
        <v>43.26366974808758</v>
      </c>
      <c r="C8" s="8">
        <v>50.50229233593976</v>
      </c>
      <c r="D8" s="8">
        <v>50.22565709107921</v>
      </c>
      <c r="E8" s="8">
        <v>50.50229233593976</v>
      </c>
    </row>
    <row r="9" spans="1:5" ht="11.25">
      <c r="A9" s="16">
        <v>35</v>
      </c>
      <c r="B9" s="8">
        <v>50.6528316856533</v>
      </c>
      <c r="C9" s="8">
        <v>58.11608216992146</v>
      </c>
      <c r="D9" s="8">
        <v>57.902438369519075</v>
      </c>
      <c r="E9" s="8">
        <v>57.315372809658115</v>
      </c>
    </row>
    <row r="10" spans="1:5" ht="11.25">
      <c r="A10" s="16">
        <v>45</v>
      </c>
      <c r="B10" s="8">
        <v>48.151498661092226</v>
      </c>
      <c r="C10" s="8">
        <v>56.60041613635714</v>
      </c>
      <c r="D10" s="8">
        <v>56.465644449425376</v>
      </c>
      <c r="E10" s="8">
        <v>55.16305711854219</v>
      </c>
    </row>
    <row r="11" spans="1:5" ht="11.25">
      <c r="A11" s="16">
        <v>55</v>
      </c>
      <c r="B11" s="8">
        <v>27.47894938154773</v>
      </c>
      <c r="C11" s="8">
        <v>47.31273409926435</v>
      </c>
      <c r="D11" s="8">
        <v>47.28738097432837</v>
      </c>
      <c r="E11" s="8">
        <v>32.647218980051285</v>
      </c>
    </row>
    <row r="12" spans="1:5" ht="11.25">
      <c r="A12" s="16">
        <v>65</v>
      </c>
      <c r="B12" s="8">
        <v>3.7675659147265685</v>
      </c>
      <c r="C12" s="8">
        <v>28.50024201636172</v>
      </c>
      <c r="D12" s="8">
        <v>25.982005231860445</v>
      </c>
      <c r="E12" s="8">
        <v>9.986042381685595</v>
      </c>
    </row>
    <row r="13" spans="1:5" ht="11.25">
      <c r="A13" s="16">
        <v>75</v>
      </c>
      <c r="B13" s="8">
        <v>0.4142501261854833</v>
      </c>
      <c r="C13" s="8">
        <v>2.7600681139924528</v>
      </c>
      <c r="D13" s="8">
        <v>5.572992133959262</v>
      </c>
      <c r="E13" s="8">
        <v>2.052606226764646</v>
      </c>
    </row>
    <row r="14" spans="1:5" ht="11.25">
      <c r="A14" s="16">
        <v>85</v>
      </c>
      <c r="B14" s="8">
        <v>0.0016733022479897565</v>
      </c>
      <c r="C14" s="8">
        <v>0.006112465646760722</v>
      </c>
      <c r="D14" s="8">
        <v>0.11333414847238577</v>
      </c>
      <c r="E14" s="8">
        <v>0</v>
      </c>
    </row>
    <row r="16" spans="1:2" ht="11.25">
      <c r="A16" s="13">
        <v>1</v>
      </c>
      <c r="B16" t="s">
        <v>49</v>
      </c>
    </row>
    <row r="17" spans="1:2" ht="11.25">
      <c r="A17" s="13" t="s">
        <v>7</v>
      </c>
      <c r="B17" t="s">
        <v>4</v>
      </c>
    </row>
    <row r="18" spans="1:5" ht="11.25">
      <c r="A18" s="13" t="s">
        <v>5</v>
      </c>
      <c r="B18">
        <v>0</v>
      </c>
      <c r="C18">
        <v>90</v>
      </c>
      <c r="D18">
        <v>180</v>
      </c>
      <c r="E18">
        <v>270</v>
      </c>
    </row>
    <row r="19" spans="1:7" ht="11.25">
      <c r="A19" s="13">
        <v>5</v>
      </c>
      <c r="B19">
        <v>12.18</v>
      </c>
      <c r="C19">
        <v>12.18</v>
      </c>
      <c r="D19">
        <v>12.18</v>
      </c>
      <c r="E19">
        <v>12.18</v>
      </c>
      <c r="G19" s="17">
        <f>SUM(B19:E27)</f>
        <v>500.54</v>
      </c>
    </row>
    <row r="20" spans="1:5" ht="11.25">
      <c r="A20" s="13">
        <v>15</v>
      </c>
      <c r="B20">
        <v>34.36</v>
      </c>
      <c r="C20">
        <v>33.05</v>
      </c>
      <c r="D20">
        <v>34.36</v>
      </c>
      <c r="E20">
        <v>34.36</v>
      </c>
    </row>
    <row r="21" spans="1:5" ht="11.25">
      <c r="A21" s="13">
        <v>25</v>
      </c>
      <c r="B21">
        <v>47.35</v>
      </c>
      <c r="C21">
        <v>25.62</v>
      </c>
      <c r="D21">
        <v>43.71</v>
      </c>
      <c r="E21">
        <v>50.5</v>
      </c>
    </row>
    <row r="22" spans="1:5" ht="11.25">
      <c r="A22" s="13">
        <v>35</v>
      </c>
      <c r="B22">
        <v>19.83</v>
      </c>
      <c r="C22">
        <v>18.16</v>
      </c>
      <c r="D22">
        <v>33.14</v>
      </c>
      <c r="E22">
        <v>35.96</v>
      </c>
    </row>
    <row r="23" spans="1:5" ht="11.25">
      <c r="A23" s="13">
        <v>45</v>
      </c>
      <c r="B23">
        <v>1.56</v>
      </c>
      <c r="C23">
        <v>6.05</v>
      </c>
      <c r="D23">
        <v>8.95</v>
      </c>
      <c r="E23">
        <v>12.1</v>
      </c>
    </row>
    <row r="24" spans="1:5" ht="11.25">
      <c r="A24" s="13">
        <v>55</v>
      </c>
      <c r="B24">
        <v>0.87</v>
      </c>
      <c r="C24">
        <v>4.12</v>
      </c>
      <c r="D24">
        <v>0.29</v>
      </c>
      <c r="E24">
        <v>4.24</v>
      </c>
    </row>
    <row r="25" spans="1:5" ht="11.25">
      <c r="A25" s="13">
        <v>65</v>
      </c>
      <c r="B25">
        <v>0.46</v>
      </c>
      <c r="C25">
        <v>2.12</v>
      </c>
      <c r="D25">
        <v>0.06</v>
      </c>
      <c r="E25">
        <v>0.44</v>
      </c>
    </row>
    <row r="26" spans="1:5" ht="11.25">
      <c r="A26" s="13">
        <v>75</v>
      </c>
      <c r="B26">
        <v>0.04</v>
      </c>
      <c r="C26">
        <v>0.12</v>
      </c>
      <c r="D26">
        <v>0</v>
      </c>
      <c r="E26">
        <v>0</v>
      </c>
    </row>
    <row r="27" spans="1:5" ht="11.25">
      <c r="A27" s="13">
        <v>85</v>
      </c>
      <c r="B27">
        <v>0</v>
      </c>
      <c r="C27">
        <v>0</v>
      </c>
      <c r="D27">
        <v>0</v>
      </c>
      <c r="E27">
        <v>0</v>
      </c>
    </row>
    <row r="29" spans="1:2" ht="11.25">
      <c r="A29" s="13">
        <v>1</v>
      </c>
      <c r="B29" t="s">
        <v>50</v>
      </c>
    </row>
    <row r="30" spans="1:2" ht="11.25">
      <c r="A30" s="13" t="s">
        <v>7</v>
      </c>
      <c r="B30" t="s">
        <v>4</v>
      </c>
    </row>
    <row r="31" spans="1:5" ht="11.25">
      <c r="A31" s="13" t="s">
        <v>5</v>
      </c>
      <c r="B31">
        <v>0</v>
      </c>
      <c r="C31">
        <v>90</v>
      </c>
      <c r="D31">
        <v>180</v>
      </c>
      <c r="E31">
        <v>270</v>
      </c>
    </row>
    <row r="32" spans="1:7" ht="11.25">
      <c r="A32" s="13">
        <v>5</v>
      </c>
      <c r="B32">
        <v>12.18</v>
      </c>
      <c r="C32">
        <v>12.18</v>
      </c>
      <c r="D32">
        <v>12.18</v>
      </c>
      <c r="E32">
        <v>12.18</v>
      </c>
      <c r="G32" s="17">
        <f>SUM(B32:E40)</f>
        <v>1111.5500000000002</v>
      </c>
    </row>
    <row r="33" spans="1:5" ht="11.25">
      <c r="A33" s="13">
        <v>15</v>
      </c>
      <c r="B33">
        <v>32.59</v>
      </c>
      <c r="C33">
        <v>34.36</v>
      </c>
      <c r="D33">
        <v>34.36</v>
      </c>
      <c r="E33">
        <v>34.36</v>
      </c>
    </row>
    <row r="34" spans="1:5" ht="11.25">
      <c r="A34" s="13">
        <v>25</v>
      </c>
      <c r="B34">
        <v>42.95</v>
      </c>
      <c r="C34">
        <v>50.5</v>
      </c>
      <c r="D34">
        <v>50.5</v>
      </c>
      <c r="E34">
        <v>50.5</v>
      </c>
    </row>
    <row r="35" spans="1:5" ht="11.25">
      <c r="A35" s="13">
        <v>35</v>
      </c>
      <c r="B35">
        <v>40.05</v>
      </c>
      <c r="C35">
        <v>58.12</v>
      </c>
      <c r="D35">
        <v>58.12</v>
      </c>
      <c r="E35">
        <v>58.12</v>
      </c>
    </row>
    <row r="36" spans="1:5" ht="11.25">
      <c r="A36" s="13">
        <v>45</v>
      </c>
      <c r="B36">
        <v>44.94</v>
      </c>
      <c r="C36">
        <v>56.6</v>
      </c>
      <c r="D36">
        <v>56.6</v>
      </c>
      <c r="E36">
        <v>56.6</v>
      </c>
    </row>
    <row r="37" spans="1:5" ht="11.25">
      <c r="A37" s="13">
        <v>55</v>
      </c>
      <c r="B37">
        <v>38.83</v>
      </c>
      <c r="C37">
        <v>45.15</v>
      </c>
      <c r="D37">
        <v>46.99</v>
      </c>
      <c r="E37">
        <v>47.31</v>
      </c>
    </row>
    <row r="38" spans="1:5" ht="11.25">
      <c r="A38" s="13">
        <v>65</v>
      </c>
      <c r="B38">
        <v>24.97</v>
      </c>
      <c r="C38">
        <v>8.8</v>
      </c>
      <c r="D38">
        <v>26.11</v>
      </c>
      <c r="E38">
        <v>32.96</v>
      </c>
    </row>
    <row r="39" spans="1:5" ht="11.25">
      <c r="A39" s="13">
        <v>75</v>
      </c>
      <c r="B39">
        <v>4.7</v>
      </c>
      <c r="C39">
        <v>0</v>
      </c>
      <c r="D39">
        <v>10.68</v>
      </c>
      <c r="E39">
        <v>15.52</v>
      </c>
    </row>
    <row r="40" spans="1:5" ht="11.25">
      <c r="A40" s="13">
        <v>85</v>
      </c>
      <c r="B40">
        <v>0.05</v>
      </c>
      <c r="C40">
        <v>0</v>
      </c>
      <c r="D40">
        <v>0.64</v>
      </c>
      <c r="E40">
        <v>0.85</v>
      </c>
    </row>
    <row r="42" spans="1:2" ht="11.25">
      <c r="A42" s="13">
        <v>1</v>
      </c>
      <c r="B42" t="s">
        <v>51</v>
      </c>
    </row>
    <row r="43" spans="1:2" ht="11.25">
      <c r="A43" s="13" t="s">
        <v>7</v>
      </c>
      <c r="B43" t="s">
        <v>4</v>
      </c>
    </row>
    <row r="44" spans="1:5" ht="11.25">
      <c r="A44" s="13" t="s">
        <v>5</v>
      </c>
      <c r="B44">
        <v>0</v>
      </c>
      <c r="C44">
        <v>90</v>
      </c>
      <c r="D44">
        <v>180</v>
      </c>
      <c r="E44">
        <v>270</v>
      </c>
    </row>
    <row r="45" spans="1:7" ht="11.25">
      <c r="A45" s="13">
        <v>5</v>
      </c>
      <c r="B45">
        <v>12.18</v>
      </c>
      <c r="C45">
        <v>12.18</v>
      </c>
      <c r="D45">
        <v>12.18</v>
      </c>
      <c r="E45">
        <v>12.18</v>
      </c>
      <c r="G45" s="17">
        <f>SUM(B45:E53)</f>
        <v>1194.9600000000005</v>
      </c>
    </row>
    <row r="46" spans="1:5" ht="11.25">
      <c r="A46" s="13">
        <v>15</v>
      </c>
      <c r="B46">
        <v>33.87</v>
      </c>
      <c r="C46">
        <v>34.36</v>
      </c>
      <c r="D46">
        <v>34.36</v>
      </c>
      <c r="E46">
        <v>34.36</v>
      </c>
    </row>
    <row r="47" spans="1:5" ht="11.25">
      <c r="A47" s="13">
        <v>25</v>
      </c>
      <c r="B47">
        <v>49.58</v>
      </c>
      <c r="C47">
        <v>50.35</v>
      </c>
      <c r="D47">
        <v>50.5</v>
      </c>
      <c r="E47">
        <v>50.5</v>
      </c>
    </row>
    <row r="48" spans="1:5" ht="11.25">
      <c r="A48" s="13">
        <v>35</v>
      </c>
      <c r="B48">
        <v>56.48</v>
      </c>
      <c r="C48">
        <v>58.12</v>
      </c>
      <c r="D48">
        <v>58.12</v>
      </c>
      <c r="E48">
        <v>58.12</v>
      </c>
    </row>
    <row r="49" spans="1:5" ht="11.25">
      <c r="A49" s="13">
        <v>45</v>
      </c>
      <c r="B49">
        <v>56.33</v>
      </c>
      <c r="C49">
        <v>56.6</v>
      </c>
      <c r="D49">
        <v>56.6</v>
      </c>
      <c r="E49">
        <v>56.6</v>
      </c>
    </row>
    <row r="50" spans="1:5" ht="11.25">
      <c r="A50" s="13">
        <v>55</v>
      </c>
      <c r="B50">
        <v>44.64</v>
      </c>
      <c r="C50">
        <v>45.71</v>
      </c>
      <c r="D50">
        <v>47.31</v>
      </c>
      <c r="E50">
        <v>47.31</v>
      </c>
    </row>
    <row r="51" spans="1:5" ht="11.25">
      <c r="A51" s="13">
        <v>65</v>
      </c>
      <c r="B51">
        <v>20.9</v>
      </c>
      <c r="C51">
        <v>30.29</v>
      </c>
      <c r="D51">
        <v>33.16</v>
      </c>
      <c r="E51">
        <v>33.14</v>
      </c>
    </row>
    <row r="52" spans="1:5" ht="11.25">
      <c r="A52" s="13">
        <v>75</v>
      </c>
      <c r="B52">
        <v>1.55</v>
      </c>
      <c r="C52">
        <v>11.82</v>
      </c>
      <c r="D52">
        <v>16.7</v>
      </c>
      <c r="E52">
        <v>14.98</v>
      </c>
    </row>
    <row r="53" spans="1:5" ht="11.25">
      <c r="A53" s="13">
        <v>85</v>
      </c>
      <c r="B53">
        <v>0</v>
      </c>
      <c r="C53">
        <v>0.22</v>
      </c>
      <c r="D53">
        <v>1.78</v>
      </c>
      <c r="E53">
        <v>1.88</v>
      </c>
    </row>
    <row r="55" spans="1:2" ht="11.25">
      <c r="A55" s="13">
        <v>1</v>
      </c>
      <c r="B55" t="s">
        <v>52</v>
      </c>
    </row>
    <row r="56" spans="1:2" ht="11.25">
      <c r="A56" s="13" t="s">
        <v>7</v>
      </c>
      <c r="B56" t="s">
        <v>4</v>
      </c>
    </row>
    <row r="57" spans="1:5" ht="11.25">
      <c r="A57" s="13" t="s">
        <v>5</v>
      </c>
      <c r="B57">
        <v>0</v>
      </c>
      <c r="C57">
        <v>90</v>
      </c>
      <c r="D57">
        <v>180</v>
      </c>
      <c r="E57">
        <v>270</v>
      </c>
    </row>
    <row r="58" spans="1:7" ht="11.25">
      <c r="A58" s="13">
        <v>5</v>
      </c>
      <c r="B58">
        <v>12.18</v>
      </c>
      <c r="C58">
        <v>12.18</v>
      </c>
      <c r="D58">
        <v>12.18</v>
      </c>
      <c r="E58">
        <v>12.18</v>
      </c>
      <c r="G58" s="17">
        <f>SUM(B58:E66)</f>
        <v>1170.1100000000001</v>
      </c>
    </row>
    <row r="59" spans="1:5" ht="11.25">
      <c r="A59" s="13">
        <v>15</v>
      </c>
      <c r="B59">
        <v>34.36</v>
      </c>
      <c r="C59">
        <v>34.36</v>
      </c>
      <c r="D59">
        <v>34.01</v>
      </c>
      <c r="E59">
        <v>33.72</v>
      </c>
    </row>
    <row r="60" spans="1:5" ht="11.25">
      <c r="A60" s="13">
        <v>25</v>
      </c>
      <c r="B60">
        <v>50.5</v>
      </c>
      <c r="C60">
        <v>50.5</v>
      </c>
      <c r="D60">
        <v>49.93</v>
      </c>
      <c r="E60">
        <v>49.67</v>
      </c>
    </row>
    <row r="61" spans="1:5" ht="11.25">
      <c r="A61" s="13">
        <v>35</v>
      </c>
      <c r="B61">
        <v>58.12</v>
      </c>
      <c r="C61">
        <v>58.12</v>
      </c>
      <c r="D61">
        <v>57.61</v>
      </c>
      <c r="E61">
        <v>49.54</v>
      </c>
    </row>
    <row r="62" spans="1:5" ht="11.25">
      <c r="A62" s="13">
        <v>45</v>
      </c>
      <c r="B62">
        <v>56.6</v>
      </c>
      <c r="C62">
        <v>56.6</v>
      </c>
      <c r="D62">
        <v>56.51</v>
      </c>
      <c r="E62">
        <v>49.49</v>
      </c>
    </row>
    <row r="63" spans="1:5" ht="11.25">
      <c r="A63" s="13">
        <v>55</v>
      </c>
      <c r="B63">
        <v>47.31</v>
      </c>
      <c r="C63">
        <v>47.25</v>
      </c>
      <c r="D63">
        <v>47.06</v>
      </c>
      <c r="E63">
        <v>44.53</v>
      </c>
    </row>
    <row r="64" spans="1:5" ht="11.25">
      <c r="A64" s="13">
        <v>65</v>
      </c>
      <c r="B64">
        <v>32.91</v>
      </c>
      <c r="C64">
        <v>31.79</v>
      </c>
      <c r="D64">
        <v>28.4</v>
      </c>
      <c r="E64">
        <v>29.68</v>
      </c>
    </row>
    <row r="65" spans="1:5" ht="11.25">
      <c r="A65" s="13">
        <v>75</v>
      </c>
      <c r="B65">
        <v>12.01</v>
      </c>
      <c r="C65">
        <v>11.12</v>
      </c>
      <c r="D65">
        <v>4.51</v>
      </c>
      <c r="E65">
        <v>4.41</v>
      </c>
    </row>
    <row r="66" spans="1:5" ht="11.25">
      <c r="A66" s="13">
        <v>85</v>
      </c>
      <c r="B66">
        <v>0.43</v>
      </c>
      <c r="C66">
        <v>0.33</v>
      </c>
      <c r="D66">
        <v>0.01</v>
      </c>
      <c r="E66">
        <v>0</v>
      </c>
    </row>
    <row r="68" spans="1:2" ht="11.25">
      <c r="A68" s="13">
        <v>1</v>
      </c>
      <c r="B68" t="s">
        <v>53</v>
      </c>
    </row>
    <row r="69" spans="1:2" ht="11.25">
      <c r="A69" s="13" t="s">
        <v>7</v>
      </c>
      <c r="B69" t="s">
        <v>4</v>
      </c>
    </row>
    <row r="70" spans="1:5" ht="11.25">
      <c r="A70" s="13" t="s">
        <v>5</v>
      </c>
      <c r="B70">
        <v>0</v>
      </c>
      <c r="C70">
        <v>90</v>
      </c>
      <c r="D70">
        <v>180</v>
      </c>
      <c r="E70">
        <v>270</v>
      </c>
    </row>
    <row r="71" spans="1:7" ht="11.25">
      <c r="A71" s="13">
        <v>5</v>
      </c>
      <c r="B71">
        <v>12.18</v>
      </c>
      <c r="C71">
        <v>12.18</v>
      </c>
      <c r="D71">
        <v>12.18</v>
      </c>
      <c r="E71">
        <v>12.18</v>
      </c>
      <c r="G71" s="17">
        <f>SUM(B71:E79)</f>
        <v>701.34</v>
      </c>
    </row>
    <row r="72" spans="1:5" ht="11.25">
      <c r="A72" s="13">
        <v>15</v>
      </c>
      <c r="B72">
        <v>34.18</v>
      </c>
      <c r="C72">
        <v>32.65</v>
      </c>
      <c r="D72">
        <v>34.36</v>
      </c>
      <c r="E72">
        <v>34.36</v>
      </c>
    </row>
    <row r="73" spans="1:5" ht="11.25">
      <c r="A73" s="13">
        <v>25</v>
      </c>
      <c r="B73">
        <v>49.66</v>
      </c>
      <c r="C73">
        <v>49.67</v>
      </c>
      <c r="D73">
        <v>38.12</v>
      </c>
      <c r="E73">
        <v>50.5</v>
      </c>
    </row>
    <row r="74" spans="1:5" ht="11.25">
      <c r="A74" s="13">
        <v>35</v>
      </c>
      <c r="B74">
        <v>40.3</v>
      </c>
      <c r="C74">
        <v>47.05</v>
      </c>
      <c r="D74">
        <v>26.13</v>
      </c>
      <c r="E74">
        <v>48.04</v>
      </c>
    </row>
    <row r="75" spans="1:5" ht="11.25">
      <c r="A75" s="13">
        <v>45</v>
      </c>
      <c r="B75">
        <v>23.95</v>
      </c>
      <c r="C75">
        <v>25.76</v>
      </c>
      <c r="D75">
        <v>13.65</v>
      </c>
      <c r="E75">
        <v>37.77</v>
      </c>
    </row>
    <row r="76" spans="1:5" ht="11.25">
      <c r="A76" s="13">
        <v>55</v>
      </c>
      <c r="B76">
        <v>3.4</v>
      </c>
      <c r="C76">
        <v>14.24</v>
      </c>
      <c r="D76">
        <v>7.46</v>
      </c>
      <c r="E76">
        <v>22.58</v>
      </c>
    </row>
    <row r="77" spans="1:5" ht="11.25">
      <c r="A77" s="13">
        <v>65</v>
      </c>
      <c r="B77">
        <v>0.01</v>
      </c>
      <c r="C77">
        <v>6.9</v>
      </c>
      <c r="D77">
        <v>1.82</v>
      </c>
      <c r="E77">
        <v>7.64</v>
      </c>
    </row>
    <row r="78" spans="1:5" ht="11.25">
      <c r="A78" s="13">
        <v>75</v>
      </c>
      <c r="B78">
        <v>0</v>
      </c>
      <c r="C78">
        <v>1.65</v>
      </c>
      <c r="D78">
        <v>0.05</v>
      </c>
      <c r="E78">
        <v>0.72</v>
      </c>
    </row>
    <row r="79" spans="1:5" ht="11.25">
      <c r="A79" s="13">
        <v>85</v>
      </c>
      <c r="B79">
        <v>0</v>
      </c>
      <c r="C79">
        <v>0</v>
      </c>
      <c r="D79">
        <v>0</v>
      </c>
      <c r="E79">
        <v>0</v>
      </c>
    </row>
    <row r="81" spans="1:2" ht="11.25">
      <c r="A81" s="13">
        <v>1</v>
      </c>
      <c r="B81" t="s">
        <v>54</v>
      </c>
    </row>
    <row r="82" spans="1:2" ht="11.25">
      <c r="A82" s="13" t="s">
        <v>7</v>
      </c>
      <c r="B82" t="s">
        <v>4</v>
      </c>
    </row>
    <row r="83" spans="1:5" ht="11.25">
      <c r="A83" s="13" t="s">
        <v>5</v>
      </c>
      <c r="B83">
        <v>0</v>
      </c>
      <c r="C83">
        <v>90</v>
      </c>
      <c r="D83">
        <v>180</v>
      </c>
      <c r="E83">
        <v>270</v>
      </c>
    </row>
    <row r="84" spans="1:7" ht="11.25">
      <c r="A84" s="13">
        <v>5</v>
      </c>
      <c r="B84">
        <v>3.64</v>
      </c>
      <c r="C84">
        <v>12</v>
      </c>
      <c r="D84">
        <v>12.14</v>
      </c>
      <c r="E84">
        <v>2.93</v>
      </c>
      <c r="G84" s="17">
        <f>SUM(B84:E92)</f>
        <v>307.7299999999999</v>
      </c>
    </row>
    <row r="85" spans="1:5" ht="11.25">
      <c r="A85" s="13">
        <v>15</v>
      </c>
      <c r="B85">
        <v>4.92</v>
      </c>
      <c r="C85">
        <v>31.9</v>
      </c>
      <c r="D85">
        <v>20.84</v>
      </c>
      <c r="E85">
        <v>6.08</v>
      </c>
    </row>
    <row r="86" spans="1:5" ht="11.25">
      <c r="A86" s="13">
        <v>25</v>
      </c>
      <c r="B86">
        <v>10.63</v>
      </c>
      <c r="C86">
        <v>22.33</v>
      </c>
      <c r="D86">
        <v>10.85</v>
      </c>
      <c r="E86">
        <v>14.38</v>
      </c>
    </row>
    <row r="87" spans="1:5" ht="11.25">
      <c r="A87" s="13">
        <v>35</v>
      </c>
      <c r="B87">
        <v>9.78</v>
      </c>
      <c r="C87">
        <v>12.57</v>
      </c>
      <c r="D87">
        <v>6.56</v>
      </c>
      <c r="E87">
        <v>21.67</v>
      </c>
    </row>
    <row r="88" spans="1:5" ht="11.25">
      <c r="A88" s="13">
        <v>45</v>
      </c>
      <c r="B88">
        <v>3.05</v>
      </c>
      <c r="C88">
        <v>12.6</v>
      </c>
      <c r="D88">
        <v>0.48</v>
      </c>
      <c r="E88">
        <v>32.12</v>
      </c>
    </row>
    <row r="89" spans="1:5" ht="11.25">
      <c r="A89" s="13">
        <v>55</v>
      </c>
      <c r="B89">
        <v>0.18</v>
      </c>
      <c r="C89">
        <v>2.58</v>
      </c>
      <c r="D89">
        <v>2.6</v>
      </c>
      <c r="E89">
        <v>28.4</v>
      </c>
    </row>
    <row r="90" spans="1:5" ht="11.25">
      <c r="A90" s="13">
        <v>65</v>
      </c>
      <c r="B90">
        <v>1.35</v>
      </c>
      <c r="C90">
        <v>0.01</v>
      </c>
      <c r="D90">
        <v>3.11</v>
      </c>
      <c r="E90">
        <v>12.9</v>
      </c>
    </row>
    <row r="91" spans="1:5" ht="11.25">
      <c r="A91" s="13">
        <v>75</v>
      </c>
      <c r="B91">
        <v>0.21</v>
      </c>
      <c r="C91">
        <v>0</v>
      </c>
      <c r="D91">
        <v>0.9</v>
      </c>
      <c r="E91">
        <v>3.94</v>
      </c>
    </row>
    <row r="92" spans="1:5" ht="11.25">
      <c r="A92" s="13">
        <v>85</v>
      </c>
      <c r="B92">
        <v>0</v>
      </c>
      <c r="C92">
        <v>0</v>
      </c>
      <c r="D92">
        <v>0.07</v>
      </c>
      <c r="E92">
        <v>0.01</v>
      </c>
    </row>
    <row r="94" spans="1:2" ht="11.25">
      <c r="A94" s="13">
        <v>2</v>
      </c>
      <c r="B94" t="s">
        <v>55</v>
      </c>
    </row>
    <row r="95" spans="1:2" ht="11.25">
      <c r="A95" s="13" t="s">
        <v>7</v>
      </c>
      <c r="B95" t="s">
        <v>4</v>
      </c>
    </row>
    <row r="96" spans="1:5" ht="11.25">
      <c r="A96" s="13" t="s">
        <v>5</v>
      </c>
      <c r="B96">
        <v>0</v>
      </c>
      <c r="C96">
        <v>90</v>
      </c>
      <c r="D96">
        <v>180</v>
      </c>
      <c r="E96">
        <v>270</v>
      </c>
    </row>
    <row r="97" spans="1:7" ht="11.25">
      <c r="A97" s="13">
        <v>5</v>
      </c>
      <c r="B97">
        <v>0.93</v>
      </c>
      <c r="C97">
        <v>0.24</v>
      </c>
      <c r="D97">
        <v>1.14</v>
      </c>
      <c r="E97">
        <v>0.82</v>
      </c>
      <c r="G97" s="17">
        <f>SUM(B97:E105)</f>
        <v>178.38999999999996</v>
      </c>
    </row>
    <row r="98" spans="1:5" ht="11.25">
      <c r="A98" s="13">
        <v>15</v>
      </c>
      <c r="B98">
        <v>12.37</v>
      </c>
      <c r="C98">
        <v>3.32</v>
      </c>
      <c r="D98">
        <v>12.55</v>
      </c>
      <c r="E98">
        <v>13.68</v>
      </c>
    </row>
    <row r="99" spans="1:5" ht="11.25">
      <c r="A99" s="13">
        <v>25</v>
      </c>
      <c r="B99">
        <v>23.95</v>
      </c>
      <c r="C99">
        <v>7.4</v>
      </c>
      <c r="D99">
        <v>18.77</v>
      </c>
      <c r="E99">
        <v>25.34</v>
      </c>
    </row>
    <row r="100" spans="1:5" ht="11.25">
      <c r="A100" s="13">
        <v>35</v>
      </c>
      <c r="B100">
        <v>4.61</v>
      </c>
      <c r="C100">
        <v>4.85</v>
      </c>
      <c r="D100">
        <v>13.58</v>
      </c>
      <c r="E100">
        <v>16.25</v>
      </c>
    </row>
    <row r="101" spans="1:5" ht="11.25">
      <c r="A101" s="13">
        <v>45</v>
      </c>
      <c r="B101">
        <v>1.82</v>
      </c>
      <c r="C101">
        <v>1.28</v>
      </c>
      <c r="D101">
        <v>1.8</v>
      </c>
      <c r="E101">
        <v>5.21</v>
      </c>
    </row>
    <row r="102" spans="1:5" ht="11.25">
      <c r="A102" s="13">
        <v>55</v>
      </c>
      <c r="B102">
        <v>1.64</v>
      </c>
      <c r="C102">
        <v>0.1</v>
      </c>
      <c r="D102">
        <v>0.07</v>
      </c>
      <c r="E102">
        <v>3.97</v>
      </c>
    </row>
    <row r="103" spans="1:5" ht="11.25">
      <c r="A103" s="13">
        <v>65</v>
      </c>
      <c r="B103">
        <v>0.84</v>
      </c>
      <c r="C103">
        <v>0</v>
      </c>
      <c r="D103">
        <v>0.01</v>
      </c>
      <c r="E103">
        <v>1.47</v>
      </c>
    </row>
    <row r="104" spans="1:5" ht="11.25">
      <c r="A104" s="13">
        <v>75</v>
      </c>
      <c r="B104">
        <v>0.2</v>
      </c>
      <c r="C104">
        <v>0</v>
      </c>
      <c r="D104">
        <v>0.01</v>
      </c>
      <c r="E104">
        <v>0.17</v>
      </c>
    </row>
    <row r="105" spans="1:5" ht="11.25">
      <c r="A105" s="13">
        <v>85</v>
      </c>
      <c r="B105">
        <v>0</v>
      </c>
      <c r="C105">
        <v>0</v>
      </c>
      <c r="D105">
        <v>0</v>
      </c>
      <c r="E105">
        <v>0</v>
      </c>
    </row>
    <row r="107" spans="1:2" ht="11.25">
      <c r="A107" s="13">
        <v>3</v>
      </c>
      <c r="B107" t="s">
        <v>56</v>
      </c>
    </row>
    <row r="108" spans="1:2" ht="11.25">
      <c r="A108" s="13" t="s">
        <v>7</v>
      </c>
      <c r="B108" t="s">
        <v>4</v>
      </c>
    </row>
    <row r="109" spans="1:5" ht="11.25">
      <c r="A109" s="13" t="s">
        <v>5</v>
      </c>
      <c r="B109">
        <v>0</v>
      </c>
      <c r="C109">
        <v>90</v>
      </c>
      <c r="D109">
        <v>180</v>
      </c>
      <c r="E109">
        <v>270</v>
      </c>
    </row>
    <row r="110" spans="1:7" ht="11.25">
      <c r="A110" s="13">
        <v>5</v>
      </c>
      <c r="B110">
        <v>0.08</v>
      </c>
      <c r="C110">
        <v>0</v>
      </c>
      <c r="D110">
        <v>1.17</v>
      </c>
      <c r="E110">
        <v>1.92</v>
      </c>
      <c r="G110" s="17">
        <f>SUM(B110:E118)</f>
        <v>86.14</v>
      </c>
    </row>
    <row r="111" spans="1:5" ht="11.25">
      <c r="A111" s="13">
        <v>15</v>
      </c>
      <c r="B111">
        <v>1.49</v>
      </c>
      <c r="C111">
        <v>0.42</v>
      </c>
      <c r="D111">
        <v>2.89</v>
      </c>
      <c r="E111">
        <v>8.35</v>
      </c>
    </row>
    <row r="112" spans="1:5" ht="11.25">
      <c r="A112" s="13">
        <v>25</v>
      </c>
      <c r="B112">
        <v>6.84</v>
      </c>
      <c r="C112">
        <v>2.48</v>
      </c>
      <c r="D112">
        <v>2.27</v>
      </c>
      <c r="E112">
        <v>9.31</v>
      </c>
    </row>
    <row r="113" spans="1:5" ht="11.25">
      <c r="A113" s="13">
        <v>35</v>
      </c>
      <c r="B113">
        <v>9.14</v>
      </c>
      <c r="C113">
        <v>10.63</v>
      </c>
      <c r="D113">
        <v>3.24</v>
      </c>
      <c r="E113">
        <v>9.2</v>
      </c>
    </row>
    <row r="114" spans="1:5" ht="11.25">
      <c r="A114" s="13">
        <v>45</v>
      </c>
      <c r="B114">
        <v>2.38</v>
      </c>
      <c r="C114">
        <v>3.06</v>
      </c>
      <c r="D114">
        <v>0.41</v>
      </c>
      <c r="E114">
        <v>7.81</v>
      </c>
    </row>
    <row r="115" spans="1:5" ht="11.25">
      <c r="A115" s="13">
        <v>55</v>
      </c>
      <c r="B115">
        <v>0.02</v>
      </c>
      <c r="C115">
        <v>0.05</v>
      </c>
      <c r="D115">
        <v>0.04</v>
      </c>
      <c r="E115">
        <v>2.94</v>
      </c>
    </row>
    <row r="116" spans="1:5" ht="11.25">
      <c r="A116" s="13">
        <v>65</v>
      </c>
      <c r="B116">
        <v>0</v>
      </c>
      <c r="C116">
        <v>0</v>
      </c>
      <c r="D116">
        <v>0</v>
      </c>
      <c r="E116">
        <v>0</v>
      </c>
    </row>
    <row r="117" spans="1:5" ht="11.25">
      <c r="A117" s="13">
        <v>75</v>
      </c>
      <c r="B117">
        <v>0</v>
      </c>
      <c r="C117">
        <v>0</v>
      </c>
      <c r="D117">
        <v>0</v>
      </c>
      <c r="E117">
        <v>0</v>
      </c>
    </row>
    <row r="118" spans="1:5" ht="11.25">
      <c r="A118" s="13">
        <v>85</v>
      </c>
      <c r="B118">
        <v>0</v>
      </c>
      <c r="C118">
        <v>0</v>
      </c>
      <c r="D118">
        <v>0</v>
      </c>
      <c r="E118">
        <v>0</v>
      </c>
    </row>
    <row r="120" spans="1:2" ht="11.25">
      <c r="A120" s="13">
        <v>4</v>
      </c>
      <c r="B120" t="s">
        <v>57</v>
      </c>
    </row>
    <row r="121" spans="1:2" ht="11.25">
      <c r="A121" s="13" t="s">
        <v>7</v>
      </c>
      <c r="B121" t="s">
        <v>4</v>
      </c>
    </row>
    <row r="122" spans="1:5" ht="11.25">
      <c r="A122" s="13" t="s">
        <v>5</v>
      </c>
      <c r="B122">
        <v>0</v>
      </c>
      <c r="C122">
        <v>90</v>
      </c>
      <c r="D122">
        <v>180</v>
      </c>
      <c r="E122">
        <v>270</v>
      </c>
    </row>
    <row r="123" spans="1:7" ht="11.25">
      <c r="A123" s="13">
        <v>5</v>
      </c>
      <c r="B123">
        <v>1.75</v>
      </c>
      <c r="C123">
        <v>5.12</v>
      </c>
      <c r="D123">
        <v>2.85</v>
      </c>
      <c r="E123">
        <v>3.75</v>
      </c>
      <c r="G123" s="17">
        <f>SUM(B123:E131)</f>
        <v>171.51000000000002</v>
      </c>
    </row>
    <row r="124" spans="1:5" ht="11.25">
      <c r="A124" s="13">
        <v>15</v>
      </c>
      <c r="B124">
        <v>15.4</v>
      </c>
      <c r="C124">
        <v>28</v>
      </c>
      <c r="D124">
        <v>11.45</v>
      </c>
      <c r="E124">
        <v>3.92</v>
      </c>
    </row>
    <row r="125" spans="1:5" ht="11.25">
      <c r="A125" s="13">
        <v>25</v>
      </c>
      <c r="B125">
        <v>16.96</v>
      </c>
      <c r="C125">
        <v>23.11</v>
      </c>
      <c r="D125">
        <v>10.59</v>
      </c>
      <c r="E125">
        <v>5.89</v>
      </c>
    </row>
    <row r="126" spans="1:5" ht="11.25">
      <c r="A126" s="13">
        <v>35</v>
      </c>
      <c r="B126">
        <v>4.49</v>
      </c>
      <c r="C126">
        <v>3.29</v>
      </c>
      <c r="D126">
        <v>2.39</v>
      </c>
      <c r="E126">
        <v>3.44</v>
      </c>
    </row>
    <row r="127" spans="1:5" ht="11.25">
      <c r="A127" s="13">
        <v>45</v>
      </c>
      <c r="B127">
        <v>2.58</v>
      </c>
      <c r="C127">
        <v>1.81</v>
      </c>
      <c r="D127">
        <v>1.74</v>
      </c>
      <c r="E127">
        <v>4.82</v>
      </c>
    </row>
    <row r="128" spans="1:5" ht="11.25">
      <c r="A128" s="13">
        <v>55</v>
      </c>
      <c r="B128">
        <v>2.52</v>
      </c>
      <c r="C128">
        <v>2.22</v>
      </c>
      <c r="D128">
        <v>0.66</v>
      </c>
      <c r="E128">
        <v>4.63</v>
      </c>
    </row>
    <row r="129" spans="1:5" ht="11.25">
      <c r="A129" s="13">
        <v>65</v>
      </c>
      <c r="B129">
        <v>2.37</v>
      </c>
      <c r="C129">
        <v>0.63</v>
      </c>
      <c r="D129">
        <v>0.29</v>
      </c>
      <c r="E129">
        <v>2.26</v>
      </c>
    </row>
    <row r="130" spans="1:5" ht="11.25">
      <c r="A130" s="13">
        <v>75</v>
      </c>
      <c r="B130">
        <v>0.87</v>
      </c>
      <c r="C130">
        <v>0.02</v>
      </c>
      <c r="D130">
        <v>0.03</v>
      </c>
      <c r="E130">
        <v>1.31</v>
      </c>
    </row>
    <row r="131" spans="1:5" ht="11.25">
      <c r="A131" s="13">
        <v>85</v>
      </c>
      <c r="B131">
        <v>0.26</v>
      </c>
      <c r="C131">
        <v>0</v>
      </c>
      <c r="D131">
        <v>0</v>
      </c>
      <c r="E131">
        <v>0.09</v>
      </c>
    </row>
    <row r="133" spans="1:2" ht="11.25">
      <c r="A133" s="13">
        <v>5</v>
      </c>
      <c r="B133" t="s">
        <v>58</v>
      </c>
    </row>
    <row r="134" spans="1:2" ht="11.25">
      <c r="A134" s="13" t="s">
        <v>7</v>
      </c>
      <c r="B134" t="s">
        <v>4</v>
      </c>
    </row>
    <row r="135" spans="1:5" ht="11.25">
      <c r="A135" s="13" t="s">
        <v>5</v>
      </c>
      <c r="B135">
        <v>0</v>
      </c>
      <c r="C135">
        <v>90</v>
      </c>
      <c r="D135">
        <v>180</v>
      </c>
      <c r="E135">
        <v>270</v>
      </c>
    </row>
    <row r="136" spans="1:7" ht="11.25">
      <c r="A136" s="13">
        <v>5</v>
      </c>
      <c r="B136">
        <v>0.03</v>
      </c>
      <c r="C136">
        <v>0.07</v>
      </c>
      <c r="D136">
        <v>0.15</v>
      </c>
      <c r="E136">
        <v>0</v>
      </c>
      <c r="G136" s="17">
        <f>SUM(B136:E144)</f>
        <v>113.46999999999998</v>
      </c>
    </row>
    <row r="137" spans="1:5" ht="11.25">
      <c r="A137" s="13">
        <v>15</v>
      </c>
      <c r="B137">
        <v>9.93</v>
      </c>
      <c r="C137">
        <v>2.94</v>
      </c>
      <c r="D137">
        <v>0.3</v>
      </c>
      <c r="E137">
        <v>5.31</v>
      </c>
    </row>
    <row r="138" spans="1:5" ht="11.25">
      <c r="A138" s="13">
        <v>25</v>
      </c>
      <c r="B138">
        <v>12.3</v>
      </c>
      <c r="C138">
        <v>3.29</v>
      </c>
      <c r="D138">
        <v>2.09</v>
      </c>
      <c r="E138">
        <v>8.97</v>
      </c>
    </row>
    <row r="139" spans="1:5" ht="11.25">
      <c r="A139" s="13">
        <v>35</v>
      </c>
      <c r="B139">
        <v>1.59</v>
      </c>
      <c r="C139">
        <v>6.45</v>
      </c>
      <c r="D139">
        <v>9.98</v>
      </c>
      <c r="E139">
        <v>4.99</v>
      </c>
    </row>
    <row r="140" spans="1:5" ht="11.25">
      <c r="A140" s="13">
        <v>45</v>
      </c>
      <c r="B140">
        <v>1.25</v>
      </c>
      <c r="C140">
        <v>4.55</v>
      </c>
      <c r="D140">
        <v>6.24</v>
      </c>
      <c r="E140">
        <v>8.8</v>
      </c>
    </row>
    <row r="141" spans="1:5" ht="11.25">
      <c r="A141" s="13">
        <v>55</v>
      </c>
      <c r="B141">
        <v>2.49</v>
      </c>
      <c r="C141">
        <v>4.2</v>
      </c>
      <c r="D141">
        <v>1.07</v>
      </c>
      <c r="E141">
        <v>4.93</v>
      </c>
    </row>
    <row r="142" spans="1:5" ht="11.25">
      <c r="A142" s="13">
        <v>65</v>
      </c>
      <c r="B142">
        <v>3.47</v>
      </c>
      <c r="C142">
        <v>1.45</v>
      </c>
      <c r="D142">
        <v>0.99</v>
      </c>
      <c r="E142">
        <v>3.51</v>
      </c>
    </row>
    <row r="143" spans="1:5" ht="11.25">
      <c r="A143" s="13">
        <v>75</v>
      </c>
      <c r="B143">
        <v>1.03</v>
      </c>
      <c r="C143">
        <v>0.27</v>
      </c>
      <c r="D143">
        <v>0.08</v>
      </c>
      <c r="E143">
        <v>0.68</v>
      </c>
    </row>
    <row r="144" spans="1:5" ht="11.25">
      <c r="A144" s="13">
        <v>85</v>
      </c>
      <c r="B144">
        <v>0.07</v>
      </c>
      <c r="C144">
        <v>0</v>
      </c>
      <c r="D144">
        <v>0</v>
      </c>
      <c r="E144">
        <v>0</v>
      </c>
    </row>
    <row r="146" spans="1:2" ht="11.25">
      <c r="A146" s="13">
        <v>6</v>
      </c>
      <c r="B146" t="s">
        <v>59</v>
      </c>
    </row>
    <row r="147" spans="1:2" ht="11.25">
      <c r="A147" s="13" t="s">
        <v>7</v>
      </c>
      <c r="B147" t="s">
        <v>4</v>
      </c>
    </row>
    <row r="148" spans="1:5" ht="11.25">
      <c r="A148" s="13" t="s">
        <v>5</v>
      </c>
      <c r="B148">
        <v>0</v>
      </c>
      <c r="C148">
        <v>90</v>
      </c>
      <c r="D148">
        <v>180</v>
      </c>
      <c r="E148">
        <v>270</v>
      </c>
    </row>
    <row r="149" spans="1:7" ht="11.25">
      <c r="A149" s="13">
        <v>5</v>
      </c>
      <c r="B149">
        <v>0.08</v>
      </c>
      <c r="C149">
        <v>0.13</v>
      </c>
      <c r="D149">
        <v>0.5</v>
      </c>
      <c r="E149">
        <v>0</v>
      </c>
      <c r="G149" s="17">
        <f>SUM(B149:E157)</f>
        <v>173.46000000000004</v>
      </c>
    </row>
    <row r="150" spans="1:5" ht="11.25">
      <c r="A150" s="13">
        <v>15</v>
      </c>
      <c r="B150">
        <v>0.7</v>
      </c>
      <c r="C150">
        <v>3.21</v>
      </c>
      <c r="D150">
        <v>10.33</v>
      </c>
      <c r="E150">
        <v>4.49</v>
      </c>
    </row>
    <row r="151" spans="1:5" ht="11.25">
      <c r="A151" s="13">
        <v>25</v>
      </c>
      <c r="B151">
        <v>5.14</v>
      </c>
      <c r="C151">
        <v>10.49</v>
      </c>
      <c r="D151">
        <v>3.08</v>
      </c>
      <c r="E151">
        <v>5.65</v>
      </c>
    </row>
    <row r="152" spans="1:5" ht="11.25">
      <c r="A152" s="13">
        <v>35</v>
      </c>
      <c r="B152">
        <v>23.07</v>
      </c>
      <c r="C152">
        <v>10.31</v>
      </c>
      <c r="D152">
        <v>2.97</v>
      </c>
      <c r="E152">
        <v>3.43</v>
      </c>
    </row>
    <row r="153" spans="1:5" ht="11.25">
      <c r="A153" s="13">
        <v>45</v>
      </c>
      <c r="B153">
        <v>33.13</v>
      </c>
      <c r="C153">
        <v>3.13</v>
      </c>
      <c r="D153">
        <v>1.99</v>
      </c>
      <c r="E153">
        <v>6.7</v>
      </c>
    </row>
    <row r="154" spans="1:5" ht="11.25">
      <c r="A154" s="13">
        <v>55</v>
      </c>
      <c r="B154">
        <v>23.64</v>
      </c>
      <c r="C154">
        <v>3.86</v>
      </c>
      <c r="D154">
        <v>0.85</v>
      </c>
      <c r="E154">
        <v>6.07</v>
      </c>
    </row>
    <row r="155" spans="1:5" ht="11.25">
      <c r="A155" s="13">
        <v>65</v>
      </c>
      <c r="B155">
        <v>7.4</v>
      </c>
      <c r="C155">
        <v>1.11</v>
      </c>
      <c r="D155">
        <v>0</v>
      </c>
      <c r="E155">
        <v>1.5</v>
      </c>
    </row>
    <row r="156" spans="1:5" ht="11.25">
      <c r="A156" s="13">
        <v>75</v>
      </c>
      <c r="B156">
        <v>0.22</v>
      </c>
      <c r="C156">
        <v>0.02</v>
      </c>
      <c r="D156">
        <v>0</v>
      </c>
      <c r="E156">
        <v>0.25</v>
      </c>
    </row>
    <row r="157" spans="1:5" ht="11.25">
      <c r="A157" s="13">
        <v>85</v>
      </c>
      <c r="B157">
        <v>0</v>
      </c>
      <c r="C157">
        <v>0</v>
      </c>
      <c r="D157">
        <v>0</v>
      </c>
      <c r="E157">
        <v>0.01</v>
      </c>
    </row>
    <row r="159" spans="1:2" ht="11.25">
      <c r="A159" s="13">
        <v>7</v>
      </c>
      <c r="B159" t="s">
        <v>60</v>
      </c>
    </row>
    <row r="160" spans="1:2" ht="11.25">
      <c r="A160" s="13" t="s">
        <v>7</v>
      </c>
      <c r="B160" t="s">
        <v>4</v>
      </c>
    </row>
    <row r="161" spans="1:5" ht="11.25">
      <c r="A161" s="13" t="s">
        <v>5</v>
      </c>
      <c r="B161">
        <v>0</v>
      </c>
      <c r="C161">
        <v>90</v>
      </c>
      <c r="D161">
        <v>180</v>
      </c>
      <c r="E161">
        <v>270</v>
      </c>
    </row>
    <row r="162" spans="1:7" ht="11.25">
      <c r="A162" s="13">
        <v>5</v>
      </c>
      <c r="B162">
        <v>0.88</v>
      </c>
      <c r="C162">
        <v>2.73</v>
      </c>
      <c r="D162">
        <v>0.18</v>
      </c>
      <c r="E162">
        <v>0.09</v>
      </c>
      <c r="G162" s="17">
        <f>SUM(B162:E170)</f>
        <v>96.58000000000001</v>
      </c>
    </row>
    <row r="163" spans="1:5" ht="11.25">
      <c r="A163" s="13">
        <v>15</v>
      </c>
      <c r="B163">
        <v>5.54</v>
      </c>
      <c r="C163">
        <v>5.68</v>
      </c>
      <c r="D163">
        <v>1.47</v>
      </c>
      <c r="E163">
        <v>1.01</v>
      </c>
    </row>
    <row r="164" spans="1:5" ht="11.25">
      <c r="A164" s="13">
        <v>25</v>
      </c>
      <c r="B164">
        <v>8.47</v>
      </c>
      <c r="C164">
        <v>1.32</v>
      </c>
      <c r="D164">
        <v>3.21</v>
      </c>
      <c r="E164">
        <v>1.18</v>
      </c>
    </row>
    <row r="165" spans="1:5" ht="11.25">
      <c r="A165" s="13">
        <v>35</v>
      </c>
      <c r="B165">
        <v>4.38</v>
      </c>
      <c r="C165">
        <v>1.48</v>
      </c>
      <c r="D165">
        <v>5.5</v>
      </c>
      <c r="E165">
        <v>3.28</v>
      </c>
    </row>
    <row r="166" spans="1:5" ht="11.25">
      <c r="A166" s="13">
        <v>45</v>
      </c>
      <c r="B166">
        <v>5.7</v>
      </c>
      <c r="C166">
        <v>2.37</v>
      </c>
      <c r="D166">
        <v>4.67</v>
      </c>
      <c r="E166">
        <v>4.91</v>
      </c>
    </row>
    <row r="167" spans="1:5" ht="11.25">
      <c r="A167" s="13">
        <v>55</v>
      </c>
      <c r="B167">
        <v>1.88</v>
      </c>
      <c r="C167">
        <v>3.96</v>
      </c>
      <c r="D167">
        <v>5.87</v>
      </c>
      <c r="E167">
        <v>4.67</v>
      </c>
    </row>
    <row r="168" spans="1:5" ht="11.25">
      <c r="A168" s="13">
        <v>65</v>
      </c>
      <c r="B168">
        <v>0.3</v>
      </c>
      <c r="C168">
        <v>3.32</v>
      </c>
      <c r="D168">
        <v>3.93</v>
      </c>
      <c r="E168">
        <v>3.63</v>
      </c>
    </row>
    <row r="169" spans="1:5" ht="11.25">
      <c r="A169" s="13">
        <v>75</v>
      </c>
      <c r="B169">
        <v>0.04</v>
      </c>
      <c r="C169">
        <v>0.68</v>
      </c>
      <c r="D169">
        <v>2</v>
      </c>
      <c r="E169">
        <v>1.92</v>
      </c>
    </row>
    <row r="170" spans="1:5" ht="11.25">
      <c r="A170" s="13">
        <v>85</v>
      </c>
      <c r="B170">
        <v>0</v>
      </c>
      <c r="C170">
        <v>0.01</v>
      </c>
      <c r="D170">
        <v>0.05</v>
      </c>
      <c r="E170">
        <v>0.27</v>
      </c>
    </row>
    <row r="172" spans="1:2" ht="11.25">
      <c r="A172" s="13">
        <v>8</v>
      </c>
      <c r="B172" t="s">
        <v>61</v>
      </c>
    </row>
    <row r="173" spans="1:2" ht="11.25">
      <c r="A173" s="13" t="s">
        <v>7</v>
      </c>
      <c r="B173" t="s">
        <v>4</v>
      </c>
    </row>
    <row r="174" spans="1:5" ht="11.25">
      <c r="A174" s="13" t="s">
        <v>5</v>
      </c>
      <c r="B174">
        <v>0</v>
      </c>
      <c r="C174">
        <v>90</v>
      </c>
      <c r="D174">
        <v>180</v>
      </c>
      <c r="E174">
        <v>270</v>
      </c>
    </row>
    <row r="175" spans="1:7" ht="11.25">
      <c r="A175" s="13">
        <v>5</v>
      </c>
      <c r="B175">
        <v>0.01</v>
      </c>
      <c r="C175">
        <v>0.1</v>
      </c>
      <c r="D175">
        <v>0.04</v>
      </c>
      <c r="E175">
        <v>0</v>
      </c>
      <c r="G175" s="17">
        <f>SUM(B175:E183)</f>
        <v>91.39000000000001</v>
      </c>
    </row>
    <row r="176" spans="1:5" ht="11.25">
      <c r="A176" s="13">
        <v>15</v>
      </c>
      <c r="B176">
        <v>1.9</v>
      </c>
      <c r="C176">
        <v>0.39</v>
      </c>
      <c r="D176">
        <v>0.68</v>
      </c>
      <c r="E176">
        <v>0.05</v>
      </c>
    </row>
    <row r="177" spans="1:5" ht="11.25">
      <c r="A177" s="13">
        <v>25</v>
      </c>
      <c r="B177">
        <v>5.22</v>
      </c>
      <c r="C177">
        <v>0.68</v>
      </c>
      <c r="D177">
        <v>0.51</v>
      </c>
      <c r="E177">
        <v>1.49</v>
      </c>
    </row>
    <row r="178" spans="1:5" ht="11.25">
      <c r="A178" s="13">
        <v>35</v>
      </c>
      <c r="B178">
        <v>16.89</v>
      </c>
      <c r="C178">
        <v>2.82</v>
      </c>
      <c r="D178">
        <v>0.9</v>
      </c>
      <c r="E178">
        <v>14.1</v>
      </c>
    </row>
    <row r="179" spans="1:5" ht="11.25">
      <c r="A179" s="13">
        <v>45</v>
      </c>
      <c r="B179">
        <v>12.94</v>
      </c>
      <c r="C179">
        <v>7.53</v>
      </c>
      <c r="D179">
        <v>4.22</v>
      </c>
      <c r="E179">
        <v>8.12</v>
      </c>
    </row>
    <row r="180" spans="1:5" ht="11.25">
      <c r="A180" s="13">
        <v>55</v>
      </c>
      <c r="B180">
        <v>4.36</v>
      </c>
      <c r="C180">
        <v>2.33</v>
      </c>
      <c r="D180">
        <v>1.2</v>
      </c>
      <c r="E180">
        <v>2.48</v>
      </c>
    </row>
    <row r="181" spans="1:5" ht="11.25">
      <c r="A181" s="13">
        <v>65</v>
      </c>
      <c r="B181">
        <v>1.4</v>
      </c>
      <c r="C181">
        <v>0.09</v>
      </c>
      <c r="D181">
        <v>0.21</v>
      </c>
      <c r="E181">
        <v>0.55</v>
      </c>
    </row>
    <row r="182" spans="1:5" ht="11.25">
      <c r="A182" s="13">
        <v>75</v>
      </c>
      <c r="B182">
        <v>0.17</v>
      </c>
      <c r="C182">
        <v>0</v>
      </c>
      <c r="D182">
        <v>0</v>
      </c>
      <c r="E182">
        <v>0.01</v>
      </c>
    </row>
    <row r="183" spans="1:5" ht="11.25">
      <c r="A183" s="13">
        <v>85</v>
      </c>
      <c r="B183">
        <v>0</v>
      </c>
      <c r="C183">
        <v>0</v>
      </c>
      <c r="D183">
        <v>0</v>
      </c>
      <c r="E183">
        <v>0</v>
      </c>
    </row>
    <row r="185" spans="1:2" ht="11.25">
      <c r="A185" s="13">
        <v>9</v>
      </c>
      <c r="B185" t="s">
        <v>62</v>
      </c>
    </row>
    <row r="186" spans="1:2" ht="11.25">
      <c r="A186" s="13" t="s">
        <v>7</v>
      </c>
      <c r="B186" t="s">
        <v>4</v>
      </c>
    </row>
    <row r="187" spans="1:5" ht="11.25">
      <c r="A187" s="13" t="s">
        <v>5</v>
      </c>
      <c r="B187">
        <v>0</v>
      </c>
      <c r="C187">
        <v>90</v>
      </c>
      <c r="D187">
        <v>180</v>
      </c>
      <c r="E187">
        <v>270</v>
      </c>
    </row>
    <row r="188" spans="1:7" ht="11.25">
      <c r="A188" s="13">
        <v>5</v>
      </c>
      <c r="B188">
        <v>10.86</v>
      </c>
      <c r="C188">
        <v>7.07</v>
      </c>
      <c r="D188">
        <v>12</v>
      </c>
      <c r="E188">
        <v>9.3</v>
      </c>
      <c r="G188" s="17">
        <f>SUM(B188:E196)</f>
        <v>308.42</v>
      </c>
    </row>
    <row r="189" spans="1:5" ht="11.25">
      <c r="A189" s="13">
        <v>15</v>
      </c>
      <c r="B189">
        <v>14.76</v>
      </c>
      <c r="C189">
        <v>15.32</v>
      </c>
      <c r="D189">
        <v>17.41</v>
      </c>
      <c r="E189">
        <v>9.86</v>
      </c>
    </row>
    <row r="190" spans="1:5" ht="11.25">
      <c r="A190" s="13">
        <v>25</v>
      </c>
      <c r="B190">
        <v>17.43</v>
      </c>
      <c r="C190">
        <v>22.47</v>
      </c>
      <c r="D190">
        <v>19.44</v>
      </c>
      <c r="E190">
        <v>13.91</v>
      </c>
    </row>
    <row r="191" spans="1:5" ht="11.25">
      <c r="A191" s="13">
        <v>35</v>
      </c>
      <c r="B191">
        <v>24.39</v>
      </c>
      <c r="C191">
        <v>19.22</v>
      </c>
      <c r="D191">
        <v>16.71</v>
      </c>
      <c r="E191">
        <v>9.56</v>
      </c>
    </row>
    <row r="192" spans="1:5" ht="11.25">
      <c r="A192" s="13">
        <v>45</v>
      </c>
      <c r="B192">
        <v>14.18</v>
      </c>
      <c r="C192">
        <v>10.93</v>
      </c>
      <c r="D192">
        <v>7.49</v>
      </c>
      <c r="E192">
        <v>9.16</v>
      </c>
    </row>
    <row r="193" spans="1:5" ht="11.25">
      <c r="A193" s="13">
        <v>55</v>
      </c>
      <c r="B193">
        <v>1.01</v>
      </c>
      <c r="C193">
        <v>5.74</v>
      </c>
      <c r="D193">
        <v>6.39</v>
      </c>
      <c r="E193">
        <v>4.32</v>
      </c>
    </row>
    <row r="194" spans="1:5" ht="11.25">
      <c r="A194" s="13">
        <v>65</v>
      </c>
      <c r="B194">
        <v>0.02</v>
      </c>
      <c r="C194">
        <v>2.38</v>
      </c>
      <c r="D194">
        <v>2.41</v>
      </c>
      <c r="E194">
        <v>2.32</v>
      </c>
    </row>
    <row r="195" spans="1:5" ht="11.25">
      <c r="A195" s="13">
        <v>75</v>
      </c>
      <c r="B195">
        <v>0</v>
      </c>
      <c r="C195">
        <v>0.18</v>
      </c>
      <c r="D195">
        <v>0.96</v>
      </c>
      <c r="E195">
        <v>1.06</v>
      </c>
    </row>
    <row r="196" spans="1:5" ht="11.25">
      <c r="A196" s="13">
        <v>85</v>
      </c>
      <c r="B196">
        <v>0</v>
      </c>
      <c r="C196">
        <v>0</v>
      </c>
      <c r="D196">
        <v>0.06</v>
      </c>
      <c r="E196">
        <v>0.1</v>
      </c>
    </row>
    <row r="198" spans="1:2" ht="11.25">
      <c r="A198" s="13">
        <v>10</v>
      </c>
      <c r="B198" t="s">
        <v>63</v>
      </c>
    </row>
    <row r="199" spans="1:2" ht="11.25">
      <c r="A199" s="13" t="s">
        <v>7</v>
      </c>
      <c r="B199" t="s">
        <v>4</v>
      </c>
    </row>
    <row r="200" spans="1:7" ht="11.25">
      <c r="A200" s="13" t="s">
        <v>5</v>
      </c>
      <c r="B200">
        <v>0</v>
      </c>
      <c r="C200">
        <v>90</v>
      </c>
      <c r="D200">
        <v>180</v>
      </c>
      <c r="E200">
        <v>270</v>
      </c>
      <c r="G200" s="17" t="s">
        <v>10</v>
      </c>
    </row>
    <row r="201" spans="1:7" ht="11.25">
      <c r="A201" s="13">
        <v>5</v>
      </c>
      <c r="B201">
        <v>12.18</v>
      </c>
      <c r="C201">
        <v>12.18</v>
      </c>
      <c r="D201">
        <v>12.18</v>
      </c>
      <c r="E201">
        <v>12.18</v>
      </c>
      <c r="G201" s="17">
        <f>SUM(B201:E209)</f>
        <v>829.7599999999999</v>
      </c>
    </row>
    <row r="202" spans="1:5" ht="11.25">
      <c r="A202" s="13">
        <v>15</v>
      </c>
      <c r="B202">
        <v>33.46</v>
      </c>
      <c r="C202">
        <v>33.79</v>
      </c>
      <c r="D202">
        <v>34.36</v>
      </c>
      <c r="E202">
        <v>34.36</v>
      </c>
    </row>
    <row r="203" spans="1:5" ht="11.25">
      <c r="A203" s="13">
        <v>25</v>
      </c>
      <c r="B203">
        <v>22.92</v>
      </c>
      <c r="C203">
        <v>49.9</v>
      </c>
      <c r="D203">
        <v>50.5</v>
      </c>
      <c r="E203">
        <v>50.5</v>
      </c>
    </row>
    <row r="204" spans="1:5" ht="11.25">
      <c r="A204" s="13">
        <v>35</v>
      </c>
      <c r="B204">
        <v>10.42</v>
      </c>
      <c r="C204">
        <v>57.56</v>
      </c>
      <c r="D204">
        <v>58.12</v>
      </c>
      <c r="E204">
        <v>54.98</v>
      </c>
    </row>
    <row r="205" spans="1:5" ht="11.25">
      <c r="A205" s="13">
        <v>45</v>
      </c>
      <c r="B205">
        <v>2.6</v>
      </c>
      <c r="C205">
        <v>51.76</v>
      </c>
      <c r="D205">
        <v>55.05</v>
      </c>
      <c r="E205">
        <v>38.16</v>
      </c>
    </row>
    <row r="206" spans="1:5" ht="11.25">
      <c r="A206" s="13">
        <v>55</v>
      </c>
      <c r="B206">
        <v>2.24</v>
      </c>
      <c r="C206">
        <v>37.64</v>
      </c>
      <c r="D206">
        <v>37.78</v>
      </c>
      <c r="E206">
        <v>15.8</v>
      </c>
    </row>
    <row r="207" spans="1:5" ht="11.25">
      <c r="A207" s="13">
        <v>65</v>
      </c>
      <c r="B207">
        <v>0.23</v>
      </c>
      <c r="C207">
        <v>12.36</v>
      </c>
      <c r="D207">
        <v>19.77</v>
      </c>
      <c r="E207">
        <v>7.85</v>
      </c>
    </row>
    <row r="208" spans="1:5" ht="11.25">
      <c r="A208" s="13">
        <v>75</v>
      </c>
      <c r="B208">
        <v>0.01</v>
      </c>
      <c r="C208">
        <v>0.92</v>
      </c>
      <c r="D208">
        <v>5.42</v>
      </c>
      <c r="E208">
        <v>2.4</v>
      </c>
    </row>
    <row r="209" spans="1:5" ht="11.25">
      <c r="A209" s="13">
        <v>85</v>
      </c>
      <c r="B209">
        <v>0</v>
      </c>
      <c r="C209">
        <v>0</v>
      </c>
      <c r="D209">
        <v>0.07</v>
      </c>
      <c r="E209">
        <v>0.11</v>
      </c>
    </row>
    <row r="211" spans="1:2" ht="11.25">
      <c r="A211" s="13">
        <v>11</v>
      </c>
      <c r="B211" t="s">
        <v>64</v>
      </c>
    </row>
    <row r="212" spans="1:2" ht="11.25">
      <c r="A212" s="13" t="s">
        <v>7</v>
      </c>
      <c r="B212" t="s">
        <v>4</v>
      </c>
    </row>
    <row r="213" spans="1:7" ht="11.25">
      <c r="A213" s="13" t="s">
        <v>5</v>
      </c>
      <c r="B213">
        <v>0</v>
      </c>
      <c r="C213">
        <v>90</v>
      </c>
      <c r="D213">
        <v>180</v>
      </c>
      <c r="E213">
        <v>270</v>
      </c>
      <c r="G213" s="17" t="s">
        <v>10</v>
      </c>
    </row>
    <row r="214" spans="1:7" ht="11.25">
      <c r="A214" s="13">
        <v>5</v>
      </c>
      <c r="B214">
        <v>10</v>
      </c>
      <c r="C214">
        <v>2.55</v>
      </c>
      <c r="D214">
        <v>0.1</v>
      </c>
      <c r="E214">
        <v>2.92</v>
      </c>
      <c r="G214" s="17">
        <f>SUM(B214:E222)</f>
        <v>222.89000000000004</v>
      </c>
    </row>
    <row r="215" spans="1:5" ht="11.25">
      <c r="A215" s="13">
        <v>15</v>
      </c>
      <c r="B215">
        <v>27.85</v>
      </c>
      <c r="C215">
        <v>7.23</v>
      </c>
      <c r="D215">
        <v>11.2</v>
      </c>
      <c r="E215">
        <v>16.53</v>
      </c>
    </row>
    <row r="216" spans="1:5" ht="11.25">
      <c r="A216" s="13">
        <v>25</v>
      </c>
      <c r="B216">
        <v>20.65</v>
      </c>
      <c r="C216">
        <v>11.42</v>
      </c>
      <c r="D216">
        <v>11.5</v>
      </c>
      <c r="E216">
        <v>5.19</v>
      </c>
    </row>
    <row r="217" spans="1:5" ht="11.25">
      <c r="A217" s="13">
        <v>35</v>
      </c>
      <c r="B217">
        <v>14.06</v>
      </c>
      <c r="C217">
        <v>9.42</v>
      </c>
      <c r="D217">
        <v>9.8</v>
      </c>
      <c r="E217">
        <v>5.68</v>
      </c>
    </row>
    <row r="218" spans="1:5" ht="11.25">
      <c r="A218" s="13">
        <v>45</v>
      </c>
      <c r="B218">
        <v>8.22</v>
      </c>
      <c r="C218">
        <v>7.99</v>
      </c>
      <c r="D218">
        <v>4.44</v>
      </c>
      <c r="E218">
        <v>6.37</v>
      </c>
    </row>
    <row r="219" spans="1:5" ht="11.25">
      <c r="A219" s="13">
        <v>55</v>
      </c>
      <c r="B219">
        <v>6.19</v>
      </c>
      <c r="C219">
        <v>4.74</v>
      </c>
      <c r="D219">
        <v>4.05</v>
      </c>
      <c r="E219">
        <v>1.81</v>
      </c>
    </row>
    <row r="220" spans="1:5" ht="11.25">
      <c r="A220" s="13">
        <v>65</v>
      </c>
      <c r="B220">
        <v>2.09</v>
      </c>
      <c r="C220">
        <v>2.4</v>
      </c>
      <c r="D220">
        <v>3.62</v>
      </c>
      <c r="E220">
        <v>0.79</v>
      </c>
    </row>
    <row r="221" spans="1:5" ht="11.25">
      <c r="A221" s="13">
        <v>75</v>
      </c>
      <c r="B221">
        <v>2.13</v>
      </c>
      <c r="C221">
        <v>0.22</v>
      </c>
      <c r="D221">
        <v>0.72</v>
      </c>
      <c r="E221">
        <v>0.52</v>
      </c>
    </row>
    <row r="222" spans="1:5" ht="11.25">
      <c r="A222" s="13">
        <v>85</v>
      </c>
      <c r="B222">
        <v>0.41</v>
      </c>
      <c r="C222">
        <v>0</v>
      </c>
      <c r="D222">
        <v>0</v>
      </c>
      <c r="E222">
        <v>0.08</v>
      </c>
    </row>
    <row r="224" spans="1:2" ht="11.25">
      <c r="A224" s="13">
        <v>12</v>
      </c>
      <c r="B224" t="s">
        <v>65</v>
      </c>
    </row>
    <row r="225" spans="1:2" ht="11.25">
      <c r="A225" s="13" t="s">
        <v>7</v>
      </c>
      <c r="B225" t="s">
        <v>4</v>
      </c>
    </row>
    <row r="226" spans="1:5" ht="11.25">
      <c r="A226" s="13" t="s">
        <v>5</v>
      </c>
      <c r="B226">
        <v>0</v>
      </c>
      <c r="C226">
        <v>90</v>
      </c>
      <c r="D226">
        <v>180</v>
      </c>
      <c r="E226">
        <v>270</v>
      </c>
    </row>
    <row r="227" spans="1:7" ht="11.25">
      <c r="A227" s="13">
        <v>5</v>
      </c>
      <c r="B227">
        <v>0.5</v>
      </c>
      <c r="C227">
        <v>0.29</v>
      </c>
      <c r="D227">
        <v>0.56</v>
      </c>
      <c r="E227">
        <v>0.87</v>
      </c>
      <c r="G227" s="17">
        <f>SUM(B227:E235)</f>
        <v>131.4</v>
      </c>
    </row>
    <row r="228" spans="1:5" ht="11.25">
      <c r="A228" s="13">
        <v>15</v>
      </c>
      <c r="B228">
        <v>11.72</v>
      </c>
      <c r="C228">
        <v>2.54</v>
      </c>
      <c r="D228">
        <v>4.45</v>
      </c>
      <c r="E228">
        <v>2.31</v>
      </c>
    </row>
    <row r="229" spans="1:5" ht="11.25">
      <c r="A229" s="13">
        <v>25</v>
      </c>
      <c r="B229">
        <v>25.79</v>
      </c>
      <c r="C229">
        <v>2.71</v>
      </c>
      <c r="D229">
        <v>11</v>
      </c>
      <c r="E229">
        <v>6.76</v>
      </c>
    </row>
    <row r="230" spans="1:5" ht="11.25">
      <c r="A230" s="13">
        <v>35</v>
      </c>
      <c r="B230">
        <v>13.21</v>
      </c>
      <c r="C230">
        <v>2.05</v>
      </c>
      <c r="D230">
        <v>8.11</v>
      </c>
      <c r="E230">
        <v>3.78</v>
      </c>
    </row>
    <row r="231" spans="1:5" ht="11.25">
      <c r="A231" s="13">
        <v>45</v>
      </c>
      <c r="B231">
        <v>5.86</v>
      </c>
      <c r="C231">
        <v>5.06</v>
      </c>
      <c r="D231">
        <v>1.83</v>
      </c>
      <c r="E231">
        <v>1.79</v>
      </c>
    </row>
    <row r="232" spans="1:5" ht="11.25">
      <c r="A232" s="13">
        <v>55</v>
      </c>
      <c r="B232">
        <v>7.73</v>
      </c>
      <c r="C232">
        <v>1.53</v>
      </c>
      <c r="D232">
        <v>0.05</v>
      </c>
      <c r="E232">
        <v>1.27</v>
      </c>
    </row>
    <row r="233" spans="1:5" ht="11.25">
      <c r="A233" s="13">
        <v>65</v>
      </c>
      <c r="B233">
        <v>5.35</v>
      </c>
      <c r="C233">
        <v>0.17</v>
      </c>
      <c r="D233">
        <v>0</v>
      </c>
      <c r="E233">
        <v>2.25</v>
      </c>
    </row>
    <row r="234" spans="1:5" ht="11.25">
      <c r="A234" s="13">
        <v>75</v>
      </c>
      <c r="B234">
        <v>1.25</v>
      </c>
      <c r="C234">
        <v>0</v>
      </c>
      <c r="D234">
        <v>0</v>
      </c>
      <c r="E234">
        <v>0.51</v>
      </c>
    </row>
    <row r="235" spans="1:5" ht="11.25">
      <c r="A235" s="13">
        <v>85</v>
      </c>
      <c r="B235">
        <v>0.07</v>
      </c>
      <c r="C235">
        <v>0</v>
      </c>
      <c r="D235">
        <v>0</v>
      </c>
      <c r="E235">
        <v>0.03</v>
      </c>
    </row>
    <row r="237" spans="1:2" ht="11.25">
      <c r="A237" s="13">
        <v>13</v>
      </c>
      <c r="B237" t="s">
        <v>66</v>
      </c>
    </row>
    <row r="238" spans="1:2" ht="11.25">
      <c r="A238" s="13" t="s">
        <v>7</v>
      </c>
      <c r="B238" t="s">
        <v>4</v>
      </c>
    </row>
    <row r="239" spans="1:5" ht="11.25">
      <c r="A239" s="13" t="s">
        <v>5</v>
      </c>
      <c r="B239">
        <v>0</v>
      </c>
      <c r="C239">
        <v>90</v>
      </c>
      <c r="D239">
        <v>180</v>
      </c>
      <c r="E239">
        <v>270</v>
      </c>
    </row>
    <row r="240" spans="1:7" ht="11.25">
      <c r="A240" s="13">
        <v>5</v>
      </c>
      <c r="B240">
        <v>0.13</v>
      </c>
      <c r="C240">
        <v>0.38</v>
      </c>
      <c r="D240">
        <v>1.18</v>
      </c>
      <c r="E240">
        <v>0.34</v>
      </c>
      <c r="G240" s="17">
        <f>SUM(B240:E248)</f>
        <v>67.41999999999999</v>
      </c>
    </row>
    <row r="241" spans="1:5" ht="11.25">
      <c r="A241" s="13">
        <v>15</v>
      </c>
      <c r="B241">
        <v>1.96</v>
      </c>
      <c r="C241">
        <v>8.36</v>
      </c>
      <c r="D241">
        <v>0.75</v>
      </c>
      <c r="E241">
        <v>0.77</v>
      </c>
    </row>
    <row r="242" spans="1:5" ht="11.25">
      <c r="A242" s="13">
        <v>25</v>
      </c>
      <c r="B242">
        <v>0.38</v>
      </c>
      <c r="C242">
        <v>8.33</v>
      </c>
      <c r="D242">
        <v>1.96</v>
      </c>
      <c r="E242">
        <v>0.01</v>
      </c>
    </row>
    <row r="243" spans="1:5" ht="11.25">
      <c r="A243" s="13">
        <v>35</v>
      </c>
      <c r="B243">
        <v>0.01</v>
      </c>
      <c r="C243">
        <v>8.44</v>
      </c>
      <c r="D243">
        <v>7</v>
      </c>
      <c r="E243">
        <v>0.69</v>
      </c>
    </row>
    <row r="244" spans="1:5" ht="11.25">
      <c r="A244" s="13">
        <v>45</v>
      </c>
      <c r="B244">
        <v>0</v>
      </c>
      <c r="C244">
        <v>4.05</v>
      </c>
      <c r="D244">
        <v>8.36</v>
      </c>
      <c r="E244">
        <v>0.64</v>
      </c>
    </row>
    <row r="245" spans="1:5" ht="11.25">
      <c r="A245" s="13">
        <v>55</v>
      </c>
      <c r="B245">
        <v>0</v>
      </c>
      <c r="C245">
        <v>1.65</v>
      </c>
      <c r="D245">
        <v>8.19</v>
      </c>
      <c r="E245">
        <v>1.28</v>
      </c>
    </row>
    <row r="246" spans="1:5" ht="11.25">
      <c r="A246" s="13">
        <v>65</v>
      </c>
      <c r="B246">
        <v>0</v>
      </c>
      <c r="C246">
        <v>0.48</v>
      </c>
      <c r="D246">
        <v>2.06</v>
      </c>
      <c r="E246">
        <v>0.02</v>
      </c>
    </row>
    <row r="247" spans="1:5" ht="11.25">
      <c r="A247" s="13">
        <v>75</v>
      </c>
      <c r="B247">
        <v>0</v>
      </c>
      <c r="C247">
        <v>0</v>
      </c>
      <c r="D247">
        <v>0</v>
      </c>
      <c r="E247">
        <v>0</v>
      </c>
    </row>
    <row r="248" spans="1:5" ht="11.25">
      <c r="A248" s="13">
        <v>85</v>
      </c>
      <c r="B248">
        <v>0</v>
      </c>
      <c r="C248">
        <v>0</v>
      </c>
      <c r="D248">
        <v>0</v>
      </c>
      <c r="E248">
        <v>0</v>
      </c>
    </row>
    <row r="250" spans="1:2" ht="11.25">
      <c r="A250" s="13">
        <v>14</v>
      </c>
      <c r="B250" t="s">
        <v>67</v>
      </c>
    </row>
    <row r="251" spans="1:2" ht="11.25">
      <c r="A251" s="13" t="s">
        <v>7</v>
      </c>
      <c r="B251" t="s">
        <v>4</v>
      </c>
    </row>
    <row r="252" spans="1:5" ht="11.25">
      <c r="A252" s="13" t="s">
        <v>5</v>
      </c>
      <c r="B252">
        <v>0</v>
      </c>
      <c r="C252">
        <v>90</v>
      </c>
      <c r="D252">
        <v>180</v>
      </c>
      <c r="E252">
        <v>270</v>
      </c>
    </row>
    <row r="253" spans="1:7" ht="11.25">
      <c r="A253" s="13">
        <v>5</v>
      </c>
      <c r="B253">
        <v>1.5</v>
      </c>
      <c r="C253">
        <v>2.43</v>
      </c>
      <c r="D253">
        <v>5.6</v>
      </c>
      <c r="E253">
        <v>10.96</v>
      </c>
      <c r="G253" s="17">
        <f>SUM(B253:E261)</f>
        <v>171.43</v>
      </c>
    </row>
    <row r="254" spans="1:5" ht="11.25">
      <c r="A254" s="13">
        <v>15</v>
      </c>
      <c r="B254">
        <v>3.49</v>
      </c>
      <c r="C254">
        <v>4.51</v>
      </c>
      <c r="D254">
        <v>2.39</v>
      </c>
      <c r="E254">
        <v>24.88</v>
      </c>
    </row>
    <row r="255" spans="1:5" ht="11.25">
      <c r="A255" s="13">
        <v>25</v>
      </c>
      <c r="B255">
        <v>4.67</v>
      </c>
      <c r="C255">
        <v>7.44</v>
      </c>
      <c r="D255">
        <v>3.85</v>
      </c>
      <c r="E255">
        <v>13.72</v>
      </c>
    </row>
    <row r="256" spans="1:5" ht="11.25">
      <c r="A256" s="13">
        <v>35</v>
      </c>
      <c r="B256">
        <v>4.84</v>
      </c>
      <c r="C256">
        <v>7.89</v>
      </c>
      <c r="D256">
        <v>4.92</v>
      </c>
      <c r="E256">
        <v>16.54</v>
      </c>
    </row>
    <row r="257" spans="1:5" ht="11.25">
      <c r="A257" s="13">
        <v>45</v>
      </c>
      <c r="B257">
        <v>4.92</v>
      </c>
      <c r="C257">
        <v>2.05</v>
      </c>
      <c r="D257">
        <v>3.2</v>
      </c>
      <c r="E257">
        <v>16.3</v>
      </c>
    </row>
    <row r="258" spans="1:5" ht="11.25">
      <c r="A258" s="13">
        <v>55</v>
      </c>
      <c r="B258">
        <v>3.37</v>
      </c>
      <c r="C258">
        <v>0.8</v>
      </c>
      <c r="D258">
        <v>1.43</v>
      </c>
      <c r="E258">
        <v>12.25</v>
      </c>
    </row>
    <row r="259" spans="1:5" ht="11.25">
      <c r="A259" s="13">
        <v>65</v>
      </c>
      <c r="B259">
        <v>3.39</v>
      </c>
      <c r="C259">
        <v>0.08</v>
      </c>
      <c r="D259">
        <v>0.92</v>
      </c>
      <c r="E259">
        <v>2.68</v>
      </c>
    </row>
    <row r="260" spans="1:5" ht="11.25">
      <c r="A260" s="13">
        <v>75</v>
      </c>
      <c r="B260">
        <v>0.18</v>
      </c>
      <c r="C260">
        <v>0</v>
      </c>
      <c r="D260">
        <v>0.19</v>
      </c>
      <c r="E260">
        <v>0.04</v>
      </c>
    </row>
    <row r="261" spans="1:5" ht="11.25">
      <c r="A261" s="13">
        <v>85</v>
      </c>
      <c r="B261">
        <v>0</v>
      </c>
      <c r="C261">
        <v>0</v>
      </c>
      <c r="D261">
        <v>0</v>
      </c>
      <c r="E261">
        <v>0</v>
      </c>
    </row>
    <row r="263" spans="1:2" ht="11.25">
      <c r="A263" s="13">
        <v>15</v>
      </c>
      <c r="B263" t="s">
        <v>68</v>
      </c>
    </row>
    <row r="264" spans="1:2" ht="11.25">
      <c r="A264" s="13" t="s">
        <v>7</v>
      </c>
      <c r="B264" t="s">
        <v>4</v>
      </c>
    </row>
    <row r="265" spans="1:7" ht="11.25">
      <c r="A265" s="13" t="s">
        <v>5</v>
      </c>
      <c r="B265">
        <v>0</v>
      </c>
      <c r="C265">
        <v>90</v>
      </c>
      <c r="D265">
        <v>180</v>
      </c>
      <c r="E265">
        <v>270</v>
      </c>
      <c r="G265" s="17" t="s">
        <v>10</v>
      </c>
    </row>
    <row r="266" spans="1:7" ht="11.25">
      <c r="A266" s="13">
        <v>5</v>
      </c>
      <c r="B266">
        <v>0.33</v>
      </c>
      <c r="C266">
        <v>0.02</v>
      </c>
      <c r="D266">
        <v>0.03</v>
      </c>
      <c r="E266">
        <v>0.02</v>
      </c>
      <c r="G266" s="17">
        <f>SUM(B266:E274)</f>
        <v>132.30999999999995</v>
      </c>
    </row>
    <row r="267" spans="1:5" ht="11.25">
      <c r="A267" s="13">
        <v>15</v>
      </c>
      <c r="B267">
        <v>1.85</v>
      </c>
      <c r="C267">
        <v>0.53</v>
      </c>
      <c r="D267">
        <v>0.79</v>
      </c>
      <c r="E267">
        <v>2.04</v>
      </c>
    </row>
    <row r="268" spans="1:5" ht="11.25">
      <c r="A268" s="13">
        <v>25</v>
      </c>
      <c r="B268">
        <v>3</v>
      </c>
      <c r="C268">
        <v>6.34</v>
      </c>
      <c r="D268">
        <v>13.1</v>
      </c>
      <c r="E268">
        <v>3.19</v>
      </c>
    </row>
    <row r="269" spans="1:5" ht="11.25">
      <c r="A269" s="13">
        <v>35</v>
      </c>
      <c r="B269">
        <v>1.79</v>
      </c>
      <c r="C269">
        <v>8.67</v>
      </c>
      <c r="D269">
        <v>21.39</v>
      </c>
      <c r="E269">
        <v>1.69</v>
      </c>
    </row>
    <row r="270" spans="1:5" ht="11.25">
      <c r="A270" s="13">
        <v>45</v>
      </c>
      <c r="B270">
        <v>0.47</v>
      </c>
      <c r="C270">
        <v>11.82</v>
      </c>
      <c r="D270">
        <v>14.15</v>
      </c>
      <c r="E270">
        <v>2.24</v>
      </c>
    </row>
    <row r="271" spans="1:5" ht="11.25">
      <c r="A271" s="13">
        <v>55</v>
      </c>
      <c r="B271">
        <v>0.11</v>
      </c>
      <c r="C271">
        <v>7.45</v>
      </c>
      <c r="D271">
        <v>6.15</v>
      </c>
      <c r="E271">
        <v>4.51</v>
      </c>
    </row>
    <row r="272" spans="1:5" ht="11.25">
      <c r="A272" s="13">
        <v>65</v>
      </c>
      <c r="B272">
        <v>0.01</v>
      </c>
      <c r="C272">
        <v>4.36</v>
      </c>
      <c r="D272">
        <v>2.85</v>
      </c>
      <c r="E272">
        <v>5.13</v>
      </c>
    </row>
    <row r="273" spans="1:5" ht="11.25">
      <c r="A273" s="13">
        <v>75</v>
      </c>
      <c r="B273">
        <v>0</v>
      </c>
      <c r="C273">
        <v>2.24</v>
      </c>
      <c r="D273">
        <v>3.06</v>
      </c>
      <c r="E273">
        <v>2.14</v>
      </c>
    </row>
    <row r="274" spans="1:5" ht="11.25">
      <c r="A274" s="13">
        <v>85</v>
      </c>
      <c r="B274">
        <v>0</v>
      </c>
      <c r="C274">
        <v>0.07</v>
      </c>
      <c r="D274">
        <v>0.38</v>
      </c>
      <c r="E274">
        <v>0.39</v>
      </c>
    </row>
    <row r="276" spans="1:2" ht="11.25">
      <c r="A276" s="13">
        <v>16</v>
      </c>
      <c r="B276" t="s">
        <v>69</v>
      </c>
    </row>
    <row r="277" spans="1:2" ht="11.25">
      <c r="A277" s="13" t="s">
        <v>7</v>
      </c>
      <c r="B277" t="s">
        <v>4</v>
      </c>
    </row>
    <row r="278" spans="1:5" ht="11.25">
      <c r="A278" s="13" t="s">
        <v>5</v>
      </c>
      <c r="B278">
        <v>0</v>
      </c>
      <c r="C278">
        <v>90</v>
      </c>
      <c r="D278">
        <v>180</v>
      </c>
      <c r="E278">
        <v>270</v>
      </c>
    </row>
    <row r="279" spans="1:7" ht="11.25">
      <c r="A279" s="13">
        <v>5</v>
      </c>
      <c r="B279">
        <v>5.54</v>
      </c>
      <c r="C279">
        <v>4.76</v>
      </c>
      <c r="D279">
        <v>0.04</v>
      </c>
      <c r="E279">
        <v>5.98</v>
      </c>
      <c r="G279" s="17">
        <f>SUM(B279:E287)</f>
        <v>188.95</v>
      </c>
    </row>
    <row r="280" spans="1:5" ht="11.25">
      <c r="A280" s="13">
        <v>15</v>
      </c>
      <c r="B280">
        <v>8.75</v>
      </c>
      <c r="C280">
        <v>10.82</v>
      </c>
      <c r="D280">
        <v>4.47</v>
      </c>
      <c r="E280">
        <v>10.33</v>
      </c>
    </row>
    <row r="281" spans="1:5" ht="11.25">
      <c r="A281" s="13">
        <v>25</v>
      </c>
      <c r="B281">
        <v>8.68</v>
      </c>
      <c r="C281">
        <v>19.38</v>
      </c>
      <c r="D281">
        <v>14.27</v>
      </c>
      <c r="E281">
        <v>5.07</v>
      </c>
    </row>
    <row r="282" spans="1:5" ht="11.25">
      <c r="A282" s="13">
        <v>35</v>
      </c>
      <c r="B282">
        <v>6.5</v>
      </c>
      <c r="C282">
        <v>16.04</v>
      </c>
      <c r="D282">
        <v>19.12</v>
      </c>
      <c r="E282">
        <v>2.74</v>
      </c>
    </row>
    <row r="283" spans="1:5" ht="11.25">
      <c r="A283" s="13">
        <v>45</v>
      </c>
      <c r="B283">
        <v>1.97</v>
      </c>
      <c r="C283">
        <v>2.97</v>
      </c>
      <c r="D283">
        <v>17.6</v>
      </c>
      <c r="E283">
        <v>0.48</v>
      </c>
    </row>
    <row r="284" spans="1:5" ht="11.25">
      <c r="A284" s="13">
        <v>55</v>
      </c>
      <c r="B284">
        <v>0.3</v>
      </c>
      <c r="C284">
        <v>0.06</v>
      </c>
      <c r="D284">
        <v>13.66</v>
      </c>
      <c r="E284">
        <v>0.88</v>
      </c>
    </row>
    <row r="285" spans="1:5" ht="11.25">
      <c r="A285" s="13">
        <v>65</v>
      </c>
      <c r="B285">
        <v>0</v>
      </c>
      <c r="C285">
        <v>0</v>
      </c>
      <c r="D285">
        <v>5.35</v>
      </c>
      <c r="E285">
        <v>0.73</v>
      </c>
    </row>
    <row r="286" spans="1:5" ht="11.25">
      <c r="A286" s="13">
        <v>75</v>
      </c>
      <c r="B286">
        <v>0</v>
      </c>
      <c r="C286">
        <v>0</v>
      </c>
      <c r="D286">
        <v>1.74</v>
      </c>
      <c r="E286">
        <v>0.6</v>
      </c>
    </row>
    <row r="287" spans="1:5" ht="11.25">
      <c r="A287" s="13">
        <v>85</v>
      </c>
      <c r="B287">
        <v>0</v>
      </c>
      <c r="C287">
        <v>0</v>
      </c>
      <c r="D287">
        <v>0.11</v>
      </c>
      <c r="E287">
        <v>0.01</v>
      </c>
    </row>
    <row r="289" spans="1:2" ht="11.25">
      <c r="A289" s="13">
        <v>17</v>
      </c>
      <c r="B289" t="s">
        <v>70</v>
      </c>
    </row>
    <row r="290" spans="1:2" ht="11.25">
      <c r="A290" s="13" t="s">
        <v>7</v>
      </c>
      <c r="B290" t="s">
        <v>4</v>
      </c>
    </row>
    <row r="291" spans="1:5" ht="11.25">
      <c r="A291" s="13" t="s">
        <v>5</v>
      </c>
      <c r="B291">
        <v>0</v>
      </c>
      <c r="C291">
        <v>90</v>
      </c>
      <c r="D291">
        <v>180</v>
      </c>
      <c r="E291">
        <v>270</v>
      </c>
    </row>
    <row r="292" spans="1:7" ht="11.25">
      <c r="A292" s="13">
        <v>5</v>
      </c>
      <c r="B292">
        <v>8.68</v>
      </c>
      <c r="C292">
        <v>2.38</v>
      </c>
      <c r="D292">
        <v>5.08</v>
      </c>
      <c r="E292">
        <v>5.42</v>
      </c>
      <c r="G292" s="17">
        <f>SUM(B292:E300)</f>
        <v>227.37</v>
      </c>
    </row>
    <row r="293" spans="1:5" ht="11.25">
      <c r="A293" s="13">
        <v>15</v>
      </c>
      <c r="B293">
        <v>9.64</v>
      </c>
      <c r="C293">
        <v>1.57</v>
      </c>
      <c r="D293">
        <v>1.99</v>
      </c>
      <c r="E293">
        <v>2.24</v>
      </c>
    </row>
    <row r="294" spans="1:5" ht="11.25">
      <c r="A294" s="13">
        <v>25</v>
      </c>
      <c r="B294">
        <v>8.95</v>
      </c>
      <c r="C294">
        <v>11.15</v>
      </c>
      <c r="D294">
        <v>10.01</v>
      </c>
      <c r="E294">
        <v>5.85</v>
      </c>
    </row>
    <row r="295" spans="1:5" ht="11.25">
      <c r="A295" s="13">
        <v>35</v>
      </c>
      <c r="B295">
        <v>9.45</v>
      </c>
      <c r="C295">
        <v>15.08</v>
      </c>
      <c r="D295">
        <v>15.91</v>
      </c>
      <c r="E295">
        <v>5.81</v>
      </c>
    </row>
    <row r="296" spans="1:5" ht="11.25">
      <c r="A296" s="13">
        <v>45</v>
      </c>
      <c r="B296">
        <v>10.91</v>
      </c>
      <c r="C296">
        <v>13.27</v>
      </c>
      <c r="D296">
        <v>23.85</v>
      </c>
      <c r="E296">
        <v>5.06</v>
      </c>
    </row>
    <row r="297" spans="1:5" ht="11.25">
      <c r="A297" s="13">
        <v>55</v>
      </c>
      <c r="B297">
        <v>8.98</v>
      </c>
      <c r="C297">
        <v>9.97</v>
      </c>
      <c r="D297">
        <v>13.17</v>
      </c>
      <c r="E297">
        <v>7.1</v>
      </c>
    </row>
    <row r="298" spans="1:5" ht="11.25">
      <c r="A298" s="13">
        <v>65</v>
      </c>
      <c r="B298">
        <v>4.71</v>
      </c>
      <c r="C298">
        <v>3.74</v>
      </c>
      <c r="D298">
        <v>1.97</v>
      </c>
      <c r="E298">
        <v>4</v>
      </c>
    </row>
    <row r="299" spans="1:5" ht="11.25">
      <c r="A299" s="13">
        <v>75</v>
      </c>
      <c r="B299">
        <v>0.69</v>
      </c>
      <c r="C299">
        <v>0</v>
      </c>
      <c r="D299">
        <v>0</v>
      </c>
      <c r="E299">
        <v>0.74</v>
      </c>
    </row>
    <row r="300" spans="1:5" ht="11.25">
      <c r="A300" s="13">
        <v>85</v>
      </c>
      <c r="B300">
        <v>0</v>
      </c>
      <c r="C300">
        <v>0</v>
      </c>
      <c r="D300">
        <v>0</v>
      </c>
      <c r="E300">
        <v>0</v>
      </c>
    </row>
    <row r="302" spans="1:2" ht="11.25">
      <c r="A302" s="13">
        <v>18</v>
      </c>
      <c r="B302" t="s">
        <v>71</v>
      </c>
    </row>
    <row r="303" spans="1:2" ht="11.25">
      <c r="A303" s="13" t="s">
        <v>7</v>
      </c>
      <c r="B303" t="s">
        <v>4</v>
      </c>
    </row>
    <row r="304" spans="1:5" ht="11.25">
      <c r="A304" s="13" t="s">
        <v>5</v>
      </c>
      <c r="B304">
        <v>0</v>
      </c>
      <c r="C304">
        <v>90</v>
      </c>
      <c r="D304">
        <v>180</v>
      </c>
      <c r="E304">
        <v>270</v>
      </c>
    </row>
    <row r="305" spans="1:7" ht="11.25">
      <c r="A305" s="13">
        <v>5</v>
      </c>
      <c r="B305">
        <v>11.03</v>
      </c>
      <c r="C305">
        <v>0.84</v>
      </c>
      <c r="D305">
        <v>2.56</v>
      </c>
      <c r="E305">
        <v>11.94</v>
      </c>
      <c r="G305" s="17">
        <f>SUM(B305:E313)</f>
        <v>628.99</v>
      </c>
    </row>
    <row r="306" spans="1:5" ht="11.25">
      <c r="A306" s="13">
        <v>15</v>
      </c>
      <c r="B306">
        <v>31.74</v>
      </c>
      <c r="C306">
        <v>0</v>
      </c>
      <c r="D306">
        <v>16.83</v>
      </c>
      <c r="E306">
        <v>34.36</v>
      </c>
    </row>
    <row r="307" spans="1:5" ht="11.25">
      <c r="A307" s="13">
        <v>25</v>
      </c>
      <c r="B307">
        <v>31.49</v>
      </c>
      <c r="C307">
        <v>4.72</v>
      </c>
      <c r="D307">
        <v>31.36</v>
      </c>
      <c r="E307">
        <v>50.48</v>
      </c>
    </row>
    <row r="308" spans="1:5" ht="11.25">
      <c r="A308" s="13">
        <v>35</v>
      </c>
      <c r="B308">
        <v>8.69</v>
      </c>
      <c r="C308">
        <v>4.74</v>
      </c>
      <c r="D308">
        <v>51.51</v>
      </c>
      <c r="E308">
        <v>57.94</v>
      </c>
    </row>
    <row r="309" spans="1:5" ht="11.25">
      <c r="A309" s="13">
        <v>45</v>
      </c>
      <c r="B309">
        <v>0.48</v>
      </c>
      <c r="C309">
        <v>14.59</v>
      </c>
      <c r="D309">
        <v>56.31</v>
      </c>
      <c r="E309">
        <v>51.51</v>
      </c>
    </row>
    <row r="310" spans="1:5" ht="11.25">
      <c r="A310" s="13">
        <v>55</v>
      </c>
      <c r="B310">
        <v>0.1</v>
      </c>
      <c r="C310">
        <v>12.66</v>
      </c>
      <c r="D310">
        <v>45.8</v>
      </c>
      <c r="E310">
        <v>26.93</v>
      </c>
    </row>
    <row r="311" spans="1:8" ht="11.25">
      <c r="A311" s="13">
        <v>65</v>
      </c>
      <c r="B311">
        <v>0</v>
      </c>
      <c r="C311">
        <v>8.8</v>
      </c>
      <c r="D311">
        <v>28.33</v>
      </c>
      <c r="E311">
        <v>10.84</v>
      </c>
      <c r="H311" t="s">
        <v>10</v>
      </c>
    </row>
    <row r="312" spans="1:5" ht="11.25">
      <c r="A312" s="13">
        <v>75</v>
      </c>
      <c r="B312">
        <v>0</v>
      </c>
      <c r="C312">
        <v>3.26</v>
      </c>
      <c r="D312">
        <v>13.67</v>
      </c>
      <c r="E312">
        <v>3.92</v>
      </c>
    </row>
    <row r="313" spans="1:5" ht="11.25">
      <c r="A313" s="13">
        <v>85</v>
      </c>
      <c r="B313">
        <v>0</v>
      </c>
      <c r="C313">
        <v>0</v>
      </c>
      <c r="D313">
        <v>1.35</v>
      </c>
      <c r="E313">
        <v>0.21</v>
      </c>
    </row>
    <row r="315" spans="1:2" ht="11.25">
      <c r="A315">
        <v>1</v>
      </c>
      <c r="B315" t="s">
        <v>83</v>
      </c>
    </row>
    <row r="316" spans="1:2" ht="11.25">
      <c r="A316" t="s">
        <v>7</v>
      </c>
      <c r="B316" t="s">
        <v>4</v>
      </c>
    </row>
    <row r="317" spans="1:5" ht="11.25">
      <c r="A317" t="s">
        <v>5</v>
      </c>
      <c r="B317">
        <v>0</v>
      </c>
      <c r="C317">
        <v>90</v>
      </c>
      <c r="D317">
        <v>180</v>
      </c>
      <c r="E317">
        <v>270</v>
      </c>
    </row>
    <row r="318" spans="1:7" ht="11.25">
      <c r="A318">
        <v>5</v>
      </c>
      <c r="B318">
        <v>0.36</v>
      </c>
      <c r="C318">
        <v>1.2</v>
      </c>
      <c r="D318">
        <v>5.08</v>
      </c>
      <c r="E318">
        <v>2.64</v>
      </c>
      <c r="G318" s="17">
        <f>SUM(B318:E326)</f>
        <v>167.27</v>
      </c>
    </row>
    <row r="319" spans="1:5" ht="11.25">
      <c r="A319">
        <v>15</v>
      </c>
      <c r="B319">
        <v>2.37</v>
      </c>
      <c r="C319">
        <v>3.23</v>
      </c>
      <c r="D319">
        <v>3.13</v>
      </c>
      <c r="E319">
        <v>12.07</v>
      </c>
    </row>
    <row r="320" spans="1:5" ht="11.25">
      <c r="A320">
        <v>25</v>
      </c>
      <c r="B320">
        <v>1.78</v>
      </c>
      <c r="C320">
        <v>1.65</v>
      </c>
      <c r="D320">
        <v>3.58</v>
      </c>
      <c r="E320">
        <v>21.41</v>
      </c>
    </row>
    <row r="321" spans="1:5" ht="11.25">
      <c r="A321">
        <v>35</v>
      </c>
      <c r="B321">
        <v>2.64</v>
      </c>
      <c r="C321">
        <v>0.01</v>
      </c>
      <c r="D321">
        <v>8.78</v>
      </c>
      <c r="E321">
        <v>25.96</v>
      </c>
    </row>
    <row r="322" spans="1:5" ht="11.25">
      <c r="A322">
        <v>45</v>
      </c>
      <c r="B322">
        <v>3</v>
      </c>
      <c r="C322">
        <v>0.08</v>
      </c>
      <c r="D322">
        <v>11.24</v>
      </c>
      <c r="E322">
        <v>27.77</v>
      </c>
    </row>
    <row r="323" spans="1:5" ht="11.25">
      <c r="A323">
        <v>55</v>
      </c>
      <c r="B323">
        <v>3.07</v>
      </c>
      <c r="C323">
        <v>0</v>
      </c>
      <c r="D323">
        <v>1.29</v>
      </c>
      <c r="E323">
        <v>18.15</v>
      </c>
    </row>
    <row r="324" spans="1:5" ht="11.25">
      <c r="A324">
        <v>65</v>
      </c>
      <c r="B324">
        <v>0.02</v>
      </c>
      <c r="C324">
        <v>0</v>
      </c>
      <c r="D324">
        <v>0.11</v>
      </c>
      <c r="E324">
        <v>6.06</v>
      </c>
    </row>
    <row r="325" spans="1:5" ht="11.25">
      <c r="A325">
        <v>75</v>
      </c>
      <c r="B325">
        <v>0</v>
      </c>
      <c r="C325">
        <v>0</v>
      </c>
      <c r="D325">
        <v>0.01</v>
      </c>
      <c r="E325">
        <v>0.58</v>
      </c>
    </row>
    <row r="326" spans="1:5" ht="11.25">
      <c r="A326">
        <v>85</v>
      </c>
      <c r="B326">
        <v>0</v>
      </c>
      <c r="C326">
        <v>0</v>
      </c>
      <c r="D326">
        <v>0</v>
      </c>
      <c r="E326">
        <v>0</v>
      </c>
    </row>
    <row r="328" spans="1:2" ht="11.25">
      <c r="A328" s="13">
        <v>19</v>
      </c>
      <c r="B328" t="s">
        <v>72</v>
      </c>
    </row>
    <row r="329" spans="1:2" ht="11.25">
      <c r="A329" s="13" t="s">
        <v>7</v>
      </c>
      <c r="B329" t="s">
        <v>4</v>
      </c>
    </row>
    <row r="330" spans="1:5" ht="11.25">
      <c r="A330" s="13" t="s">
        <v>5</v>
      </c>
      <c r="B330">
        <v>0</v>
      </c>
      <c r="C330">
        <v>90</v>
      </c>
      <c r="D330">
        <v>180</v>
      </c>
      <c r="E330">
        <v>270</v>
      </c>
    </row>
    <row r="331" spans="1:7" ht="11.25">
      <c r="A331" s="13">
        <v>5</v>
      </c>
      <c r="B331">
        <v>1.69</v>
      </c>
      <c r="C331">
        <v>1.32</v>
      </c>
      <c r="D331">
        <v>1.36</v>
      </c>
      <c r="E331">
        <v>3.1</v>
      </c>
      <c r="G331" s="17">
        <f>SUM(B331:E339)</f>
        <v>109.08999999999999</v>
      </c>
    </row>
    <row r="332" spans="1:5" ht="11.25">
      <c r="A332" s="13">
        <v>15</v>
      </c>
      <c r="B332">
        <v>2.89</v>
      </c>
      <c r="C332">
        <v>3.29</v>
      </c>
      <c r="D332">
        <v>1.49</v>
      </c>
      <c r="E332">
        <v>4.17</v>
      </c>
    </row>
    <row r="333" spans="1:5" ht="11.25">
      <c r="A333" s="13">
        <v>25</v>
      </c>
      <c r="B333">
        <v>2.97</v>
      </c>
      <c r="C333">
        <v>3.06</v>
      </c>
      <c r="D333">
        <v>1.23</v>
      </c>
      <c r="E333">
        <v>6.13</v>
      </c>
    </row>
    <row r="334" spans="1:5" ht="11.25">
      <c r="A334" s="13">
        <v>35</v>
      </c>
      <c r="B334">
        <v>5.17</v>
      </c>
      <c r="C334">
        <v>1.88</v>
      </c>
      <c r="D334">
        <v>2.71</v>
      </c>
      <c r="E334">
        <v>14.14</v>
      </c>
    </row>
    <row r="335" spans="1:5" ht="11.25">
      <c r="A335" s="13">
        <v>45</v>
      </c>
      <c r="B335">
        <v>5.77</v>
      </c>
      <c r="C335">
        <v>1.09</v>
      </c>
      <c r="D335">
        <v>2.89</v>
      </c>
      <c r="E335">
        <v>22.02</v>
      </c>
    </row>
    <row r="336" spans="1:5" ht="11.25">
      <c r="A336" s="13">
        <v>55</v>
      </c>
      <c r="B336">
        <v>3.77</v>
      </c>
      <c r="C336">
        <v>2.36</v>
      </c>
      <c r="D336">
        <v>2.8</v>
      </c>
      <c r="E336">
        <v>6.99</v>
      </c>
    </row>
    <row r="337" spans="1:5" ht="11.25">
      <c r="A337" s="13">
        <v>65</v>
      </c>
      <c r="B337">
        <v>1.45</v>
      </c>
      <c r="C337">
        <v>0</v>
      </c>
      <c r="D337">
        <v>2.55</v>
      </c>
      <c r="E337">
        <v>0.15</v>
      </c>
    </row>
    <row r="338" spans="1:5" ht="11.25">
      <c r="A338" s="13">
        <v>75</v>
      </c>
      <c r="B338">
        <v>0.05</v>
      </c>
      <c r="C338">
        <v>0</v>
      </c>
      <c r="D338">
        <v>0.6</v>
      </c>
      <c r="E338">
        <v>0</v>
      </c>
    </row>
    <row r="339" spans="1:5" ht="11.25">
      <c r="A339" s="13">
        <v>85</v>
      </c>
      <c r="B339">
        <v>0</v>
      </c>
      <c r="C339">
        <v>0</v>
      </c>
      <c r="D339">
        <v>0</v>
      </c>
      <c r="E339">
        <v>0</v>
      </c>
    </row>
    <row r="341" spans="1:2" ht="11.25">
      <c r="A341" s="13">
        <v>20</v>
      </c>
      <c r="B341" t="s">
        <v>73</v>
      </c>
    </row>
    <row r="342" spans="1:2" ht="11.25">
      <c r="A342" s="13" t="s">
        <v>7</v>
      </c>
      <c r="B342" t="s">
        <v>4</v>
      </c>
    </row>
    <row r="343" spans="1:5" ht="11.25">
      <c r="A343" s="13" t="s">
        <v>5</v>
      </c>
      <c r="B343">
        <v>0</v>
      </c>
      <c r="C343">
        <v>90</v>
      </c>
      <c r="D343">
        <v>180</v>
      </c>
      <c r="E343">
        <v>270</v>
      </c>
    </row>
    <row r="344" spans="1:7" ht="11.25">
      <c r="A344" s="13">
        <v>5</v>
      </c>
      <c r="B344">
        <v>12.18</v>
      </c>
      <c r="C344">
        <v>12.18</v>
      </c>
      <c r="D344">
        <v>12.18</v>
      </c>
      <c r="E344">
        <v>12.18</v>
      </c>
      <c r="G344" s="17">
        <f>SUM(B344:E352)</f>
        <v>615.2800000000002</v>
      </c>
    </row>
    <row r="345" spans="1:5" ht="11.25">
      <c r="A345" s="13">
        <v>15</v>
      </c>
      <c r="B345">
        <v>34.36</v>
      </c>
      <c r="C345">
        <v>26.56</v>
      </c>
      <c r="D345">
        <v>34.36</v>
      </c>
      <c r="E345">
        <v>34.36</v>
      </c>
    </row>
    <row r="346" spans="1:5" ht="11.25">
      <c r="A346" s="13">
        <v>25</v>
      </c>
      <c r="B346">
        <v>38.82</v>
      </c>
      <c r="C346">
        <v>7.41</v>
      </c>
      <c r="D346">
        <v>50.5</v>
      </c>
      <c r="E346">
        <v>50.5</v>
      </c>
    </row>
    <row r="347" spans="1:5" ht="11.25">
      <c r="A347" s="13">
        <v>35</v>
      </c>
      <c r="B347">
        <v>14.83</v>
      </c>
      <c r="C347">
        <v>0.5</v>
      </c>
      <c r="D347">
        <v>55.71</v>
      </c>
      <c r="E347">
        <v>58.12</v>
      </c>
    </row>
    <row r="348" spans="1:5" ht="11.25">
      <c r="A348" s="13">
        <v>45</v>
      </c>
      <c r="B348">
        <v>9.15</v>
      </c>
      <c r="C348">
        <v>0</v>
      </c>
      <c r="D348">
        <v>48.36</v>
      </c>
      <c r="E348">
        <v>50.88</v>
      </c>
    </row>
    <row r="349" spans="1:5" ht="11.25">
      <c r="A349" s="13">
        <v>55</v>
      </c>
      <c r="B349">
        <v>7.88</v>
      </c>
      <c r="C349">
        <v>0</v>
      </c>
      <c r="D349">
        <v>19.94</v>
      </c>
      <c r="E349">
        <v>14.61</v>
      </c>
    </row>
    <row r="350" spans="1:5" ht="11.25">
      <c r="A350" s="13">
        <v>65</v>
      </c>
      <c r="B350">
        <v>4.34</v>
      </c>
      <c r="C350">
        <v>0</v>
      </c>
      <c r="D350">
        <v>3.86</v>
      </c>
      <c r="E350">
        <v>1.08</v>
      </c>
    </row>
    <row r="351" spans="1:5" ht="11.25">
      <c r="A351" s="13">
        <v>75</v>
      </c>
      <c r="B351">
        <v>0.19</v>
      </c>
      <c r="C351">
        <v>0</v>
      </c>
      <c r="D351">
        <v>0.24</v>
      </c>
      <c r="E351">
        <v>0</v>
      </c>
    </row>
    <row r="352" spans="1:5" ht="11.25">
      <c r="A352" s="13">
        <v>85</v>
      </c>
      <c r="B352">
        <v>0</v>
      </c>
      <c r="C352">
        <v>0</v>
      </c>
      <c r="D352">
        <v>0</v>
      </c>
      <c r="E352">
        <v>0</v>
      </c>
    </row>
    <row r="354" spans="1:2" ht="11.25">
      <c r="A354" s="13">
        <v>21</v>
      </c>
      <c r="B354" t="s">
        <v>74</v>
      </c>
    </row>
    <row r="355" spans="1:2" ht="11.25">
      <c r="A355" s="13" t="s">
        <v>7</v>
      </c>
      <c r="B355" t="s">
        <v>4</v>
      </c>
    </row>
    <row r="356" spans="1:5" ht="11.25">
      <c r="A356" s="13" t="s">
        <v>5</v>
      </c>
      <c r="B356">
        <v>0</v>
      </c>
      <c r="C356">
        <v>90</v>
      </c>
      <c r="D356">
        <v>180</v>
      </c>
      <c r="E356">
        <v>270</v>
      </c>
    </row>
    <row r="357" spans="1:7" ht="11.25">
      <c r="A357" s="13">
        <v>5</v>
      </c>
      <c r="B357">
        <v>11.72</v>
      </c>
      <c r="C357">
        <v>12.18</v>
      </c>
      <c r="D357">
        <v>11.04</v>
      </c>
      <c r="E357">
        <v>9.3</v>
      </c>
      <c r="G357" s="17">
        <f>SUM(B357:E365)</f>
        <v>223.17000000000004</v>
      </c>
    </row>
    <row r="358" spans="1:5" ht="11.25">
      <c r="A358" s="13">
        <v>15</v>
      </c>
      <c r="B358">
        <v>14.09</v>
      </c>
      <c r="C358">
        <v>25.23</v>
      </c>
      <c r="D358">
        <v>17.67</v>
      </c>
      <c r="E358">
        <v>7.99</v>
      </c>
    </row>
    <row r="359" spans="1:5" ht="11.25">
      <c r="A359" s="13">
        <v>25</v>
      </c>
      <c r="B359">
        <v>6.75</v>
      </c>
      <c r="C359">
        <v>11.66</v>
      </c>
      <c r="D359">
        <v>18.6</v>
      </c>
      <c r="E359">
        <v>3.8</v>
      </c>
    </row>
    <row r="360" spans="1:5" ht="11.25">
      <c r="A360" s="13">
        <v>35</v>
      </c>
      <c r="B360">
        <v>7</v>
      </c>
      <c r="C360">
        <v>6.8</v>
      </c>
      <c r="D360">
        <v>7.45</v>
      </c>
      <c r="E360">
        <v>2.2</v>
      </c>
    </row>
    <row r="361" spans="1:5" ht="11.25">
      <c r="A361" s="13">
        <v>45</v>
      </c>
      <c r="B361">
        <v>11.03</v>
      </c>
      <c r="C361">
        <v>3.01</v>
      </c>
      <c r="D361">
        <v>3.19</v>
      </c>
      <c r="E361">
        <v>4.68</v>
      </c>
    </row>
    <row r="362" spans="1:5" ht="11.25">
      <c r="A362" s="13">
        <v>55</v>
      </c>
      <c r="B362">
        <v>9.36</v>
      </c>
      <c r="C362">
        <v>1.15</v>
      </c>
      <c r="D362">
        <v>0.05</v>
      </c>
      <c r="E362">
        <v>7.53</v>
      </c>
    </row>
    <row r="363" spans="1:5" ht="11.25">
      <c r="A363" s="13">
        <v>65</v>
      </c>
      <c r="B363">
        <v>3.74</v>
      </c>
      <c r="C363">
        <v>0</v>
      </c>
      <c r="D363">
        <v>0</v>
      </c>
      <c r="E363">
        <v>4.36</v>
      </c>
    </row>
    <row r="364" spans="1:5" ht="11.25">
      <c r="A364" s="13">
        <v>75</v>
      </c>
      <c r="B364">
        <v>0.47</v>
      </c>
      <c r="C364">
        <v>0</v>
      </c>
      <c r="D364">
        <v>0</v>
      </c>
      <c r="E364">
        <v>1.05</v>
      </c>
    </row>
    <row r="365" spans="1:5" ht="11.25">
      <c r="A365" s="13">
        <v>85</v>
      </c>
      <c r="B365">
        <v>0.03</v>
      </c>
      <c r="C365">
        <v>0</v>
      </c>
      <c r="D365">
        <v>0</v>
      </c>
      <c r="E365">
        <v>0.04</v>
      </c>
    </row>
    <row r="367" spans="1:2" ht="11.25">
      <c r="A367" s="13">
        <v>22</v>
      </c>
      <c r="B367" t="s">
        <v>75</v>
      </c>
    </row>
    <row r="368" spans="1:2" ht="11.25">
      <c r="A368" s="13" t="s">
        <v>7</v>
      </c>
      <c r="B368" t="s">
        <v>4</v>
      </c>
    </row>
    <row r="369" spans="1:5" ht="11.25">
      <c r="A369" s="13" t="s">
        <v>5</v>
      </c>
      <c r="B369">
        <v>0</v>
      </c>
      <c r="C369">
        <v>90</v>
      </c>
      <c r="D369">
        <v>180</v>
      </c>
      <c r="E369">
        <v>270</v>
      </c>
    </row>
    <row r="370" spans="1:7" ht="11.25">
      <c r="A370" s="13">
        <v>5</v>
      </c>
      <c r="B370">
        <v>5.92</v>
      </c>
      <c r="C370">
        <v>0.58</v>
      </c>
      <c r="D370">
        <v>3.94</v>
      </c>
      <c r="E370">
        <v>8.07</v>
      </c>
      <c r="G370" s="17">
        <f>SUM(B370:E378)</f>
        <v>154.54999999999995</v>
      </c>
    </row>
    <row r="371" spans="1:5" ht="11.25">
      <c r="A371" s="13">
        <v>15</v>
      </c>
      <c r="B371">
        <v>7.65</v>
      </c>
      <c r="C371">
        <v>1.31</v>
      </c>
      <c r="D371">
        <v>12.41</v>
      </c>
      <c r="E371">
        <v>13.25</v>
      </c>
    </row>
    <row r="372" spans="1:5" ht="11.25">
      <c r="A372" s="13">
        <v>25</v>
      </c>
      <c r="B372">
        <v>5.5</v>
      </c>
      <c r="C372">
        <v>7.02</v>
      </c>
      <c r="D372">
        <v>6.61</v>
      </c>
      <c r="E372">
        <v>10.65</v>
      </c>
    </row>
    <row r="373" spans="1:5" ht="11.25">
      <c r="A373" s="13">
        <v>35</v>
      </c>
      <c r="B373">
        <v>3.53</v>
      </c>
      <c r="C373">
        <v>14.78</v>
      </c>
      <c r="D373">
        <v>6.99</v>
      </c>
      <c r="E373">
        <v>2.44</v>
      </c>
    </row>
    <row r="374" spans="1:5" ht="11.25">
      <c r="A374" s="13">
        <v>45</v>
      </c>
      <c r="B374">
        <v>6.74</v>
      </c>
      <c r="C374">
        <v>10.66</v>
      </c>
      <c r="D374">
        <v>2.15</v>
      </c>
      <c r="E374">
        <v>1.1</v>
      </c>
    </row>
    <row r="375" spans="1:5" ht="11.25">
      <c r="A375" s="13">
        <v>55</v>
      </c>
      <c r="B375">
        <v>3.25</v>
      </c>
      <c r="C375">
        <v>5.73</v>
      </c>
      <c r="D375">
        <v>0.63</v>
      </c>
      <c r="E375">
        <v>0.97</v>
      </c>
    </row>
    <row r="376" spans="1:5" ht="11.25">
      <c r="A376" s="13">
        <v>65</v>
      </c>
      <c r="B376">
        <v>3.67</v>
      </c>
      <c r="C376">
        <v>3.18</v>
      </c>
      <c r="D376">
        <v>0.14</v>
      </c>
      <c r="E376">
        <v>0</v>
      </c>
    </row>
    <row r="377" spans="1:5" ht="11.25">
      <c r="A377" s="13">
        <v>75</v>
      </c>
      <c r="B377">
        <v>2.02</v>
      </c>
      <c r="C377">
        <v>3.35</v>
      </c>
      <c r="D377">
        <v>0.09</v>
      </c>
      <c r="E377">
        <v>0</v>
      </c>
    </row>
    <row r="378" spans="1:5" ht="11.25">
      <c r="A378" s="13">
        <v>85</v>
      </c>
      <c r="B378">
        <v>0.12</v>
      </c>
      <c r="C378">
        <v>0.1</v>
      </c>
      <c r="D378">
        <v>0</v>
      </c>
      <c r="E378">
        <v>0</v>
      </c>
    </row>
    <row r="380" spans="1:2" ht="11.25">
      <c r="A380" s="13">
        <v>23</v>
      </c>
      <c r="B380" t="s">
        <v>76</v>
      </c>
    </row>
    <row r="381" spans="1:2" ht="11.25">
      <c r="A381" s="13" t="s">
        <v>7</v>
      </c>
      <c r="B381" t="s">
        <v>4</v>
      </c>
    </row>
    <row r="382" spans="1:5" ht="11.25">
      <c r="A382" s="13" t="s">
        <v>5</v>
      </c>
      <c r="B382">
        <v>0</v>
      </c>
      <c r="C382">
        <v>90</v>
      </c>
      <c r="D382">
        <v>180</v>
      </c>
      <c r="E382">
        <v>270</v>
      </c>
    </row>
    <row r="383" spans="1:7" ht="11.25">
      <c r="A383" s="13">
        <v>5</v>
      </c>
      <c r="B383">
        <v>7.96</v>
      </c>
      <c r="C383">
        <v>2.49</v>
      </c>
      <c r="D383">
        <v>0.98</v>
      </c>
      <c r="E383">
        <v>6.42</v>
      </c>
      <c r="G383" s="17">
        <f>SUM(B383:E391)</f>
        <v>213.76000000000005</v>
      </c>
    </row>
    <row r="384" spans="1:5" ht="11.25">
      <c r="A384" s="13">
        <v>15</v>
      </c>
      <c r="B384">
        <v>24.04</v>
      </c>
      <c r="C384">
        <v>6.61</v>
      </c>
      <c r="D384">
        <v>0.59</v>
      </c>
      <c r="E384">
        <v>13.9</v>
      </c>
    </row>
    <row r="385" spans="1:5" ht="11.25">
      <c r="A385" s="13">
        <v>25</v>
      </c>
      <c r="B385">
        <v>30.01</v>
      </c>
      <c r="C385">
        <v>12.67</v>
      </c>
      <c r="D385">
        <v>3.59</v>
      </c>
      <c r="E385">
        <v>13.51</v>
      </c>
    </row>
    <row r="386" spans="1:5" ht="11.25">
      <c r="A386" s="13">
        <v>35</v>
      </c>
      <c r="B386">
        <v>13.18</v>
      </c>
      <c r="C386">
        <v>12.42</v>
      </c>
      <c r="D386">
        <v>9.74</v>
      </c>
      <c r="E386">
        <v>8.77</v>
      </c>
    </row>
    <row r="387" spans="1:5" ht="11.25">
      <c r="A387" s="13">
        <v>45</v>
      </c>
      <c r="B387">
        <v>2.12</v>
      </c>
      <c r="C387">
        <v>5</v>
      </c>
      <c r="D387">
        <v>6.08</v>
      </c>
      <c r="E387">
        <v>5.64</v>
      </c>
    </row>
    <row r="388" spans="1:5" ht="11.25">
      <c r="A388" s="13">
        <v>55</v>
      </c>
      <c r="B388">
        <v>3.82</v>
      </c>
      <c r="C388">
        <v>2.21</v>
      </c>
      <c r="D388">
        <v>5.09</v>
      </c>
      <c r="E388">
        <v>8.43</v>
      </c>
    </row>
    <row r="389" spans="1:5" ht="11.25">
      <c r="A389" s="13">
        <v>65</v>
      </c>
      <c r="B389">
        <v>0.55</v>
      </c>
      <c r="C389">
        <v>1.32</v>
      </c>
      <c r="D389">
        <v>1.82</v>
      </c>
      <c r="E389">
        <v>2.52</v>
      </c>
    </row>
    <row r="390" spans="1:5" ht="11.25">
      <c r="A390" s="13">
        <v>75</v>
      </c>
      <c r="B390">
        <v>0</v>
      </c>
      <c r="C390">
        <v>0.37</v>
      </c>
      <c r="D390">
        <v>0.89</v>
      </c>
      <c r="E390">
        <v>0.74</v>
      </c>
    </row>
    <row r="391" spans="1:5" ht="11.25">
      <c r="A391" s="13">
        <v>85</v>
      </c>
      <c r="B391">
        <v>0</v>
      </c>
      <c r="C391">
        <v>0.03</v>
      </c>
      <c r="D391">
        <v>0.2</v>
      </c>
      <c r="E391">
        <v>0.05</v>
      </c>
    </row>
    <row r="393" spans="1:2" ht="11.25">
      <c r="A393" s="13">
        <v>24</v>
      </c>
      <c r="B393" t="s">
        <v>77</v>
      </c>
    </row>
    <row r="394" spans="1:2" ht="11.25">
      <c r="A394" s="13" t="s">
        <v>7</v>
      </c>
      <c r="B394" t="s">
        <v>4</v>
      </c>
    </row>
    <row r="395" spans="1:5" ht="11.25">
      <c r="A395" s="13" t="s">
        <v>5</v>
      </c>
      <c r="B395">
        <v>0</v>
      </c>
      <c r="C395">
        <v>90</v>
      </c>
      <c r="D395">
        <v>180</v>
      </c>
      <c r="E395">
        <v>270</v>
      </c>
    </row>
    <row r="396" spans="1:7" ht="11.25">
      <c r="A396" s="13">
        <v>5</v>
      </c>
      <c r="B396">
        <v>0.89</v>
      </c>
      <c r="C396">
        <v>0.61</v>
      </c>
      <c r="D396">
        <v>0.11</v>
      </c>
      <c r="E396">
        <v>4.3</v>
      </c>
      <c r="G396" s="17">
        <f>SUM(B396:E404)</f>
        <v>115.63999999999996</v>
      </c>
    </row>
    <row r="397" spans="1:5" ht="11.25">
      <c r="A397" s="13">
        <v>15</v>
      </c>
      <c r="B397">
        <v>12.19</v>
      </c>
      <c r="C397">
        <v>2.7</v>
      </c>
      <c r="D397">
        <v>6.04</v>
      </c>
      <c r="E397">
        <v>9.81</v>
      </c>
    </row>
    <row r="398" spans="1:5" ht="11.25">
      <c r="A398" s="13">
        <v>25</v>
      </c>
      <c r="B398">
        <v>18.12</v>
      </c>
      <c r="C398">
        <v>4.4</v>
      </c>
      <c r="D398">
        <v>10.22</v>
      </c>
      <c r="E398">
        <v>6.63</v>
      </c>
    </row>
    <row r="399" spans="1:5" ht="11.25">
      <c r="A399" s="13">
        <v>35</v>
      </c>
      <c r="B399">
        <v>8.91</v>
      </c>
      <c r="C399">
        <v>2.95</v>
      </c>
      <c r="D399">
        <v>9.18</v>
      </c>
      <c r="E399">
        <v>3.32</v>
      </c>
    </row>
    <row r="400" spans="1:5" ht="11.25">
      <c r="A400" s="13">
        <v>45</v>
      </c>
      <c r="B400">
        <v>0.16</v>
      </c>
      <c r="C400">
        <v>3.13</v>
      </c>
      <c r="D400">
        <v>2.69</v>
      </c>
      <c r="E400">
        <v>2.13</v>
      </c>
    </row>
    <row r="401" spans="1:5" ht="11.25">
      <c r="A401" s="13">
        <v>55</v>
      </c>
      <c r="B401">
        <v>0</v>
      </c>
      <c r="C401">
        <v>4.4</v>
      </c>
      <c r="D401">
        <v>0.6</v>
      </c>
      <c r="E401">
        <v>1.17</v>
      </c>
    </row>
    <row r="402" spans="1:5" ht="11.25">
      <c r="A402" s="13">
        <v>65</v>
      </c>
      <c r="B402">
        <v>0</v>
      </c>
      <c r="C402">
        <v>0.38</v>
      </c>
      <c r="D402">
        <v>0.21</v>
      </c>
      <c r="E402">
        <v>0.11</v>
      </c>
    </row>
    <row r="403" spans="1:5" ht="11.25">
      <c r="A403" s="13">
        <v>75</v>
      </c>
      <c r="B403">
        <v>0</v>
      </c>
      <c r="C403">
        <v>0</v>
      </c>
      <c r="D403">
        <v>0.21</v>
      </c>
      <c r="E403">
        <v>0</v>
      </c>
    </row>
    <row r="404" spans="1:5" ht="11.25">
      <c r="A404" s="13">
        <v>85</v>
      </c>
      <c r="B404">
        <v>0</v>
      </c>
      <c r="C404">
        <v>0</v>
      </c>
      <c r="D404">
        <v>0.07</v>
      </c>
      <c r="E404">
        <v>0</v>
      </c>
    </row>
    <row r="406" spans="1:2" ht="11.25">
      <c r="A406" s="13">
        <v>25</v>
      </c>
      <c r="B406" t="s">
        <v>78</v>
      </c>
    </row>
    <row r="407" spans="1:2" ht="11.25">
      <c r="A407" s="13" t="s">
        <v>7</v>
      </c>
      <c r="B407" t="s">
        <v>4</v>
      </c>
    </row>
    <row r="408" spans="1:5" ht="11.25">
      <c r="A408" s="13" t="s">
        <v>5</v>
      </c>
      <c r="B408">
        <v>0</v>
      </c>
      <c r="C408">
        <v>90</v>
      </c>
      <c r="D408">
        <v>180</v>
      </c>
      <c r="E408">
        <v>270</v>
      </c>
    </row>
    <row r="409" spans="1:7" ht="11.25">
      <c r="A409" s="13">
        <v>5</v>
      </c>
      <c r="B409">
        <v>0</v>
      </c>
      <c r="C409">
        <v>0</v>
      </c>
      <c r="D409">
        <v>0</v>
      </c>
      <c r="E409">
        <v>0.39</v>
      </c>
      <c r="G409" s="17">
        <f>SUM(B409:E417)</f>
        <v>130</v>
      </c>
    </row>
    <row r="410" spans="1:5" ht="11.25">
      <c r="A410" s="13">
        <v>15</v>
      </c>
      <c r="B410">
        <v>0.5</v>
      </c>
      <c r="C410">
        <v>0.18</v>
      </c>
      <c r="D410">
        <v>0.16</v>
      </c>
      <c r="E410">
        <v>4.17</v>
      </c>
    </row>
    <row r="411" spans="1:5" ht="11.25">
      <c r="A411" s="13">
        <v>25</v>
      </c>
      <c r="B411">
        <v>5.63</v>
      </c>
      <c r="C411">
        <v>0.88</v>
      </c>
      <c r="D411">
        <v>1</v>
      </c>
      <c r="E411">
        <v>18.13</v>
      </c>
    </row>
    <row r="412" spans="1:5" ht="11.25">
      <c r="A412" s="13">
        <v>35</v>
      </c>
      <c r="B412">
        <v>22.15</v>
      </c>
      <c r="C412">
        <v>4.95</v>
      </c>
      <c r="D412">
        <v>0.94</v>
      </c>
      <c r="E412">
        <v>8.7</v>
      </c>
    </row>
    <row r="413" spans="1:5" ht="11.25">
      <c r="A413" s="13">
        <v>45</v>
      </c>
      <c r="B413">
        <v>22.23</v>
      </c>
      <c r="C413">
        <v>2.36</v>
      </c>
      <c r="D413">
        <v>0.83</v>
      </c>
      <c r="E413">
        <v>4.62</v>
      </c>
    </row>
    <row r="414" spans="1:5" ht="11.25">
      <c r="A414" s="13">
        <v>55</v>
      </c>
      <c r="B414">
        <v>14.27</v>
      </c>
      <c r="C414">
        <v>4.38</v>
      </c>
      <c r="D414">
        <v>0.83</v>
      </c>
      <c r="E414">
        <v>1.46</v>
      </c>
    </row>
    <row r="415" spans="1:5" ht="11.25">
      <c r="A415" s="13">
        <v>65</v>
      </c>
      <c r="B415">
        <v>3.21</v>
      </c>
      <c r="C415">
        <v>3.99</v>
      </c>
      <c r="D415">
        <v>1.01</v>
      </c>
      <c r="E415">
        <v>0.35</v>
      </c>
    </row>
    <row r="416" spans="1:5" ht="11.25">
      <c r="A416" s="13">
        <v>75</v>
      </c>
      <c r="B416">
        <v>0.15</v>
      </c>
      <c r="C416">
        <v>0.94</v>
      </c>
      <c r="D416">
        <v>1.53</v>
      </c>
      <c r="E416">
        <v>0</v>
      </c>
    </row>
    <row r="417" spans="1:5" ht="11.25">
      <c r="A417" s="13">
        <v>85</v>
      </c>
      <c r="B417">
        <v>0</v>
      </c>
      <c r="C417">
        <v>0.03</v>
      </c>
      <c r="D417">
        <v>0.03</v>
      </c>
      <c r="E417">
        <v>0</v>
      </c>
    </row>
    <row r="419" spans="1:2" ht="11.25">
      <c r="A419" s="13">
        <v>26</v>
      </c>
      <c r="B419" t="s">
        <v>79</v>
      </c>
    </row>
    <row r="420" spans="1:2" ht="11.25">
      <c r="A420" s="13" t="s">
        <v>7</v>
      </c>
      <c r="B420" t="s">
        <v>4</v>
      </c>
    </row>
    <row r="421" spans="1:5" ht="11.25">
      <c r="A421" s="13" t="s">
        <v>5</v>
      </c>
      <c r="B421">
        <v>0</v>
      </c>
      <c r="C421">
        <v>90</v>
      </c>
      <c r="D421">
        <v>180</v>
      </c>
      <c r="E421">
        <v>270</v>
      </c>
    </row>
    <row r="422" spans="1:7" ht="11.25">
      <c r="A422" s="13">
        <v>5</v>
      </c>
      <c r="B422">
        <v>0.59</v>
      </c>
      <c r="C422">
        <v>0.75</v>
      </c>
      <c r="D422">
        <v>0.31</v>
      </c>
      <c r="E422">
        <v>0.11</v>
      </c>
      <c r="G422" s="17">
        <f>SUM(B422:E430)</f>
        <v>209.68</v>
      </c>
    </row>
    <row r="423" spans="1:5" ht="11.25">
      <c r="A423" s="13">
        <v>15</v>
      </c>
      <c r="B423">
        <v>4.47</v>
      </c>
      <c r="C423">
        <v>1.57</v>
      </c>
      <c r="D423">
        <v>1.22</v>
      </c>
      <c r="E423">
        <v>2.03</v>
      </c>
    </row>
    <row r="424" spans="1:5" ht="11.25">
      <c r="A424" s="13">
        <v>25</v>
      </c>
      <c r="B424">
        <v>16.79</v>
      </c>
      <c r="C424">
        <v>1.84</v>
      </c>
      <c r="D424">
        <v>8</v>
      </c>
      <c r="E424">
        <v>3.37</v>
      </c>
    </row>
    <row r="425" spans="1:5" ht="11.25">
      <c r="A425" s="13">
        <v>35</v>
      </c>
      <c r="B425">
        <v>25.2</v>
      </c>
      <c r="C425">
        <v>1.78</v>
      </c>
      <c r="D425">
        <v>19.64</v>
      </c>
      <c r="E425">
        <v>8.8</v>
      </c>
    </row>
    <row r="426" spans="1:5" ht="11.25">
      <c r="A426" s="13">
        <v>45</v>
      </c>
      <c r="B426">
        <v>29.4</v>
      </c>
      <c r="C426">
        <v>0.15</v>
      </c>
      <c r="D426">
        <v>18.49</v>
      </c>
      <c r="E426">
        <v>22.11</v>
      </c>
    </row>
    <row r="427" spans="1:5" ht="11.25">
      <c r="A427" s="13">
        <v>55</v>
      </c>
      <c r="B427">
        <v>14.23</v>
      </c>
      <c r="C427">
        <v>0</v>
      </c>
      <c r="D427">
        <v>8.33</v>
      </c>
      <c r="E427">
        <v>8.28</v>
      </c>
    </row>
    <row r="428" spans="1:5" ht="11.25">
      <c r="A428" s="13">
        <v>65</v>
      </c>
      <c r="B428">
        <v>8.61</v>
      </c>
      <c r="C428">
        <v>0</v>
      </c>
      <c r="D428">
        <v>1.06</v>
      </c>
      <c r="E428">
        <v>2.19</v>
      </c>
    </row>
    <row r="429" spans="1:5" ht="11.25">
      <c r="A429" s="13">
        <v>75</v>
      </c>
      <c r="B429">
        <v>0.36</v>
      </c>
      <c r="C429">
        <v>0</v>
      </c>
      <c r="D429">
        <v>0</v>
      </c>
      <c r="E429">
        <v>0</v>
      </c>
    </row>
    <row r="430" spans="1:5" ht="11.25">
      <c r="A430" s="13">
        <v>85</v>
      </c>
      <c r="B430">
        <v>0</v>
      </c>
      <c r="C430">
        <v>0</v>
      </c>
      <c r="D430">
        <v>0</v>
      </c>
      <c r="E430">
        <v>0</v>
      </c>
    </row>
    <row r="432" spans="1:2" ht="11.25">
      <c r="A432" s="13">
        <v>27</v>
      </c>
      <c r="B432" t="s">
        <v>80</v>
      </c>
    </row>
    <row r="433" spans="1:2" ht="11.25">
      <c r="A433" s="13" t="s">
        <v>7</v>
      </c>
      <c r="B433" t="s">
        <v>4</v>
      </c>
    </row>
    <row r="434" spans="1:5" ht="11.25">
      <c r="A434" s="13" t="s">
        <v>5</v>
      </c>
      <c r="B434">
        <v>0</v>
      </c>
      <c r="C434">
        <v>90</v>
      </c>
      <c r="D434">
        <v>180</v>
      </c>
      <c r="E434">
        <v>270</v>
      </c>
    </row>
    <row r="435" spans="1:7" ht="11.25">
      <c r="A435" s="13">
        <v>5</v>
      </c>
      <c r="B435">
        <v>0.15</v>
      </c>
      <c r="C435">
        <v>0.06</v>
      </c>
      <c r="D435">
        <v>0.15</v>
      </c>
      <c r="E435">
        <v>0.78</v>
      </c>
      <c r="G435" s="17">
        <f>SUM(B435:E443)</f>
        <v>69.17</v>
      </c>
    </row>
    <row r="436" spans="1:5" ht="11.25">
      <c r="A436" s="13">
        <v>15</v>
      </c>
      <c r="B436">
        <v>0.99</v>
      </c>
      <c r="C436">
        <v>8.17</v>
      </c>
      <c r="D436">
        <v>4.01</v>
      </c>
      <c r="E436">
        <v>0.96</v>
      </c>
    </row>
    <row r="437" spans="1:5" ht="11.25">
      <c r="A437" s="13">
        <v>25</v>
      </c>
      <c r="B437">
        <v>1.67</v>
      </c>
      <c r="C437">
        <v>15.98</v>
      </c>
      <c r="D437">
        <v>4.96</v>
      </c>
      <c r="E437">
        <v>0.93</v>
      </c>
    </row>
    <row r="438" spans="1:5" ht="11.25">
      <c r="A438" s="13">
        <v>35</v>
      </c>
      <c r="B438">
        <v>1.78</v>
      </c>
      <c r="C438">
        <v>8.32</v>
      </c>
      <c r="D438">
        <v>2.15</v>
      </c>
      <c r="E438">
        <v>0.02</v>
      </c>
    </row>
    <row r="439" spans="1:5" ht="11.25">
      <c r="A439" s="13">
        <v>45</v>
      </c>
      <c r="B439">
        <v>1.83</v>
      </c>
      <c r="C439">
        <v>7.93</v>
      </c>
      <c r="D439">
        <v>0.23</v>
      </c>
      <c r="E439">
        <v>1.59</v>
      </c>
    </row>
    <row r="440" spans="1:5" ht="11.25">
      <c r="A440" s="13">
        <v>55</v>
      </c>
      <c r="B440">
        <v>2.06</v>
      </c>
      <c r="C440">
        <v>2.15</v>
      </c>
      <c r="D440">
        <v>0.71</v>
      </c>
      <c r="E440">
        <v>0.67</v>
      </c>
    </row>
    <row r="441" spans="1:5" ht="11.25">
      <c r="A441" s="13">
        <v>65</v>
      </c>
      <c r="B441">
        <v>0.66</v>
      </c>
      <c r="C441">
        <v>0.18</v>
      </c>
      <c r="D441">
        <v>0.06</v>
      </c>
      <c r="E441">
        <v>0</v>
      </c>
    </row>
    <row r="442" spans="1:5" ht="11.25">
      <c r="A442" s="13">
        <v>75</v>
      </c>
      <c r="B442">
        <v>0.02</v>
      </c>
      <c r="C442">
        <v>0</v>
      </c>
      <c r="D442">
        <v>0</v>
      </c>
      <c r="E442">
        <v>0</v>
      </c>
    </row>
    <row r="443" spans="1:5" ht="11.25">
      <c r="A443" s="13">
        <v>85</v>
      </c>
      <c r="B443">
        <v>0</v>
      </c>
      <c r="C443">
        <v>0</v>
      </c>
      <c r="D443">
        <v>0</v>
      </c>
      <c r="E443">
        <v>0</v>
      </c>
    </row>
    <row r="445" spans="1:2" ht="11.25">
      <c r="A445" s="13">
        <v>28</v>
      </c>
      <c r="B445" t="s">
        <v>81</v>
      </c>
    </row>
    <row r="446" spans="1:2" ht="11.25">
      <c r="A446" s="13" t="s">
        <v>7</v>
      </c>
      <c r="B446" t="s">
        <v>4</v>
      </c>
    </row>
    <row r="447" spans="1:5" ht="11.25">
      <c r="A447" s="13" t="s">
        <v>5</v>
      </c>
      <c r="B447">
        <v>0</v>
      </c>
      <c r="C447">
        <v>90</v>
      </c>
      <c r="D447">
        <v>180</v>
      </c>
      <c r="E447">
        <v>270</v>
      </c>
    </row>
    <row r="448" spans="1:7" ht="11.25">
      <c r="A448" s="13">
        <v>5</v>
      </c>
      <c r="B448">
        <v>0.11</v>
      </c>
      <c r="C448">
        <v>7.26</v>
      </c>
      <c r="D448">
        <v>2.19</v>
      </c>
      <c r="E448">
        <v>1.95</v>
      </c>
      <c r="G448" s="17">
        <f>SUM(B448:E456)</f>
        <v>188.37999999999994</v>
      </c>
    </row>
    <row r="449" spans="1:5" ht="11.25">
      <c r="A449" s="13">
        <v>15</v>
      </c>
      <c r="B449">
        <v>0.14</v>
      </c>
      <c r="C449">
        <v>14.42</v>
      </c>
      <c r="D449">
        <v>5.62</v>
      </c>
      <c r="E449">
        <v>11.63</v>
      </c>
    </row>
    <row r="450" spans="1:5" ht="11.25">
      <c r="A450" s="13">
        <v>25</v>
      </c>
      <c r="B450">
        <v>1.4</v>
      </c>
      <c r="C450">
        <v>10.37</v>
      </c>
      <c r="D450">
        <v>8.26</v>
      </c>
      <c r="E450">
        <v>24.76</v>
      </c>
    </row>
    <row r="451" spans="1:5" ht="11.25">
      <c r="A451" s="13">
        <v>35</v>
      </c>
      <c r="B451">
        <v>6.16</v>
      </c>
      <c r="C451">
        <v>11.83</v>
      </c>
      <c r="D451">
        <v>9.62</v>
      </c>
      <c r="E451">
        <v>14.24</v>
      </c>
    </row>
    <row r="452" spans="1:5" ht="11.25">
      <c r="A452" s="13">
        <v>45</v>
      </c>
      <c r="B452">
        <v>6.63</v>
      </c>
      <c r="C452">
        <v>15.11</v>
      </c>
      <c r="D452">
        <v>3.72</v>
      </c>
      <c r="E452">
        <v>5.54</v>
      </c>
    </row>
    <row r="453" spans="1:5" ht="11.25">
      <c r="A453" s="13">
        <v>55</v>
      </c>
      <c r="B453">
        <v>8.07</v>
      </c>
      <c r="C453">
        <v>7.92</v>
      </c>
      <c r="D453">
        <v>1.71</v>
      </c>
      <c r="E453">
        <v>0.92</v>
      </c>
    </row>
    <row r="454" spans="1:5" ht="11.25">
      <c r="A454" s="13">
        <v>65</v>
      </c>
      <c r="B454">
        <v>3.59</v>
      </c>
      <c r="C454">
        <v>2.64</v>
      </c>
      <c r="D454">
        <v>0.62</v>
      </c>
      <c r="E454">
        <v>0.2</v>
      </c>
    </row>
    <row r="455" spans="1:5" ht="11.25">
      <c r="A455" s="13">
        <v>75</v>
      </c>
      <c r="B455">
        <v>1.61</v>
      </c>
      <c r="C455">
        <v>0.04</v>
      </c>
      <c r="D455">
        <v>0.04</v>
      </c>
      <c r="E455">
        <v>0</v>
      </c>
    </row>
    <row r="456" spans="1:5" ht="11.25">
      <c r="A456" s="13">
        <v>85</v>
      </c>
      <c r="B456">
        <v>0.06</v>
      </c>
      <c r="C456">
        <v>0</v>
      </c>
      <c r="D456">
        <v>0</v>
      </c>
      <c r="E456">
        <v>0</v>
      </c>
    </row>
    <row r="458" spans="1:2" ht="11.25">
      <c r="A458" s="13">
        <v>29</v>
      </c>
      <c r="B458" t="s">
        <v>82</v>
      </c>
    </row>
    <row r="459" spans="1:2" ht="11.25">
      <c r="A459" s="13" t="s">
        <v>7</v>
      </c>
      <c r="B459" t="s">
        <v>4</v>
      </c>
    </row>
    <row r="460" spans="1:5" ht="11.25">
      <c r="A460" s="13" t="s">
        <v>5</v>
      </c>
      <c r="B460">
        <v>0</v>
      </c>
      <c r="C460">
        <v>90</v>
      </c>
      <c r="D460">
        <v>180</v>
      </c>
      <c r="E460">
        <v>270</v>
      </c>
    </row>
    <row r="461" spans="1:7" ht="11.25">
      <c r="A461" s="13">
        <v>5</v>
      </c>
      <c r="B461">
        <v>0.24</v>
      </c>
      <c r="C461">
        <v>0.08</v>
      </c>
      <c r="D461">
        <v>0.04</v>
      </c>
      <c r="E461">
        <v>0.01</v>
      </c>
      <c r="G461" s="17">
        <f>SUM(B461:E469)</f>
        <v>300.9099999999999</v>
      </c>
    </row>
    <row r="462" spans="1:5" ht="11.25">
      <c r="A462" s="13">
        <v>15</v>
      </c>
      <c r="B462">
        <v>15.11</v>
      </c>
      <c r="C462">
        <v>1.26</v>
      </c>
      <c r="D462">
        <v>11.07</v>
      </c>
      <c r="E462">
        <v>10.05</v>
      </c>
    </row>
    <row r="463" spans="1:5" ht="11.25">
      <c r="A463" s="13">
        <v>25</v>
      </c>
      <c r="B463">
        <v>44.67</v>
      </c>
      <c r="C463">
        <v>1.07</v>
      </c>
      <c r="D463">
        <v>19.91</v>
      </c>
      <c r="E463">
        <v>43</v>
      </c>
    </row>
    <row r="464" spans="1:5" ht="11.25">
      <c r="A464" s="13">
        <v>35</v>
      </c>
      <c r="B464">
        <v>46.83</v>
      </c>
      <c r="C464">
        <v>0.6</v>
      </c>
      <c r="D464">
        <v>19.96</v>
      </c>
      <c r="E464">
        <v>19.02</v>
      </c>
    </row>
    <row r="465" spans="1:5" ht="11.25">
      <c r="A465" s="13">
        <v>45</v>
      </c>
      <c r="B465">
        <v>29.42</v>
      </c>
      <c r="C465">
        <v>2.09</v>
      </c>
      <c r="D465">
        <v>9.65</v>
      </c>
      <c r="E465">
        <v>2.87</v>
      </c>
    </row>
    <row r="466" spans="1:5" ht="11.25">
      <c r="A466" s="13">
        <v>55</v>
      </c>
      <c r="B466">
        <v>13.16</v>
      </c>
      <c r="C466">
        <v>0.51</v>
      </c>
      <c r="D466">
        <v>3.88</v>
      </c>
      <c r="E466">
        <v>0.51</v>
      </c>
    </row>
    <row r="467" spans="1:5" ht="11.25">
      <c r="A467" s="13">
        <v>65</v>
      </c>
      <c r="B467">
        <v>2.52</v>
      </c>
      <c r="C467">
        <v>0.01</v>
      </c>
      <c r="D467">
        <v>2.85</v>
      </c>
      <c r="E467">
        <v>0</v>
      </c>
    </row>
    <row r="468" spans="1:5" ht="11.25">
      <c r="A468" s="13">
        <v>75</v>
      </c>
      <c r="B468">
        <v>0.08</v>
      </c>
      <c r="C468">
        <v>0</v>
      </c>
      <c r="D468">
        <v>0.44</v>
      </c>
      <c r="E468">
        <v>0</v>
      </c>
    </row>
    <row r="469" spans="1:5" ht="11.25">
      <c r="A469" s="13">
        <v>85</v>
      </c>
      <c r="B469">
        <v>0</v>
      </c>
      <c r="C469">
        <v>0</v>
      </c>
      <c r="D469">
        <v>0</v>
      </c>
      <c r="E469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pane xSplit="1" ySplit="2" topLeftCell="B3" activePane="bottomRight" state="frozen"/>
      <selection pane="topLeft" activeCell="B12" sqref="B12"/>
      <selection pane="topRight" activeCell="A1" sqref="A1"/>
      <selection pane="bottomLeft" activeCell="A1" sqref="A1"/>
      <selection pane="bottomRight" activeCell="C3" sqref="C3:N3"/>
    </sheetView>
  </sheetViews>
  <sheetFormatPr defaultColWidth="8" defaultRowHeight="11.25"/>
  <cols>
    <col min="1" max="1" width="8" style="0" customWidth="1"/>
    <col min="2" max="2" width="20" style="0" customWidth="1"/>
    <col min="14" max="14" width="8" style="0" customWidth="1"/>
    <col min="15" max="15" width="16.16015625" style="0" customWidth="1"/>
  </cols>
  <sheetData>
    <row r="1" ht="15.75">
      <c r="A1" s="1" t="s">
        <v>9</v>
      </c>
    </row>
    <row r="2" spans="1:14" ht="11.25">
      <c r="A2" s="4" t="s">
        <v>0</v>
      </c>
      <c r="B2" s="4" t="s">
        <v>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</row>
    <row r="3" spans="1:26" ht="11.25">
      <c r="A3" s="3">
        <v>1</v>
      </c>
      <c r="B3" s="2" t="s">
        <v>2</v>
      </c>
      <c r="C3" s="10">
        <f>(0.67*O3)+(0.33*P3)</f>
        <v>0.0626231562163246</v>
      </c>
      <c r="D3" s="10">
        <f aca="true" t="shared" si="0" ref="D3:M18">(0.67*P3)+(0.33*Q3)</f>
        <v>0.07122387379682182</v>
      </c>
      <c r="E3" s="10">
        <f t="shared" si="0"/>
        <v>0.08250925451334455</v>
      </c>
      <c r="F3" s="10">
        <f t="shared" si="0"/>
        <v>0.09147445754319225</v>
      </c>
      <c r="G3" s="10">
        <f t="shared" si="0"/>
        <v>0.10029329688477706</v>
      </c>
      <c r="H3" s="10">
        <f t="shared" si="0"/>
        <v>0.10613075915454959</v>
      </c>
      <c r="I3" s="10">
        <f t="shared" si="0"/>
        <v>0.10248533515564481</v>
      </c>
      <c r="J3" s="10">
        <f t="shared" si="0"/>
        <v>0.09583461472760557</v>
      </c>
      <c r="K3" s="10">
        <f t="shared" si="0"/>
        <v>0.08461643601573474</v>
      </c>
      <c r="L3" s="10">
        <f t="shared" si="0"/>
        <v>0.07544393188676235</v>
      </c>
      <c r="M3" s="10">
        <f t="shared" si="0"/>
        <v>0.06562332706874391</v>
      </c>
      <c r="N3" s="10">
        <f>(0.67*Z3)+(0.33*O3)</f>
        <v>0.06174155703654806</v>
      </c>
      <c r="O3" s="10">
        <v>0.06036790250041258</v>
      </c>
      <c r="P3" s="10">
        <v>0.06720200466984291</v>
      </c>
      <c r="Q3" s="10">
        <v>0.07938948687280928</v>
      </c>
      <c r="R3" s="10">
        <v>0.08884332820776465</v>
      </c>
      <c r="S3" s="10">
        <v>0.09681644740603008</v>
      </c>
      <c r="T3" s="10">
        <v>0.10735235491738454</v>
      </c>
      <c r="U3" s="10">
        <v>0.10365054957546044</v>
      </c>
      <c r="V3" s="10">
        <v>0.10011959678814036</v>
      </c>
      <c r="W3" s="10">
        <v>0.08713480266530763</v>
      </c>
      <c r="X3" s="10">
        <v>0.07950338857569281</v>
      </c>
      <c r="Y3" s="10">
        <v>0.06720200466984291</v>
      </c>
      <c r="Z3" s="10">
        <v>0.06241813315136104</v>
      </c>
    </row>
    <row r="4" spans="1:26" ht="11.25">
      <c r="A4">
        <v>1</v>
      </c>
      <c r="B4" t="s">
        <v>49</v>
      </c>
      <c r="C4" s="10">
        <f aca="true" t="shared" si="1" ref="C4:M41">(0.67*O4)+(0.33*P4)</f>
        <v>0.0626231562163246</v>
      </c>
      <c r="D4" s="10">
        <f t="shared" si="0"/>
        <v>0.07122387379682182</v>
      </c>
      <c r="E4" s="10">
        <f t="shared" si="0"/>
        <v>0.08250925451334455</v>
      </c>
      <c r="F4" s="10">
        <f t="shared" si="0"/>
        <v>0.09147445754319225</v>
      </c>
      <c r="G4" s="10">
        <f t="shared" si="0"/>
        <v>0.10029329688477706</v>
      </c>
      <c r="H4" s="10">
        <f t="shared" si="0"/>
        <v>0.10613075915454959</v>
      </c>
      <c r="I4" s="10">
        <f t="shared" si="0"/>
        <v>0.10248533515564481</v>
      </c>
      <c r="J4" s="10">
        <f t="shared" si="0"/>
        <v>0.09583461472760557</v>
      </c>
      <c r="K4" s="10">
        <f t="shared" si="0"/>
        <v>0.08461643601573474</v>
      </c>
      <c r="L4" s="10">
        <f t="shared" si="0"/>
        <v>0.07544393188676235</v>
      </c>
      <c r="M4" s="10">
        <f t="shared" si="0"/>
        <v>0.06562332706874391</v>
      </c>
      <c r="N4" s="10">
        <f aca="true" t="shared" si="2" ref="N4:N42">(0.67*Z4)+(0.33*O4)</f>
        <v>0.06174155703654806</v>
      </c>
      <c r="O4" s="10">
        <v>0.06036790250041258</v>
      </c>
      <c r="P4" s="10">
        <v>0.06720200466984291</v>
      </c>
      <c r="Q4" s="10">
        <v>0.07938948687280928</v>
      </c>
      <c r="R4" s="10">
        <v>0.08884332820776465</v>
      </c>
      <c r="S4" s="10">
        <v>0.09681644740603008</v>
      </c>
      <c r="T4" s="10">
        <v>0.10735235491738454</v>
      </c>
      <c r="U4" s="10">
        <v>0.10365054957546044</v>
      </c>
      <c r="V4" s="10">
        <v>0.10011959678814036</v>
      </c>
      <c r="W4" s="10">
        <v>0.08713480266530763</v>
      </c>
      <c r="X4" s="10">
        <v>0.07950338857569281</v>
      </c>
      <c r="Y4" s="10">
        <v>0.06720200466984291</v>
      </c>
      <c r="Z4" s="10">
        <v>0.06241813315136104</v>
      </c>
    </row>
    <row r="5" spans="1:26" ht="11.25">
      <c r="A5">
        <v>1</v>
      </c>
      <c r="B5" t="s">
        <v>50</v>
      </c>
      <c r="C5" s="10">
        <f t="shared" si="1"/>
        <v>0.0626231562163246</v>
      </c>
      <c r="D5" s="10">
        <f t="shared" si="0"/>
        <v>0.07122387379682182</v>
      </c>
      <c r="E5" s="10">
        <f t="shared" si="0"/>
        <v>0.08250925451334455</v>
      </c>
      <c r="F5" s="10">
        <f t="shared" si="0"/>
        <v>0.09147445754319225</v>
      </c>
      <c r="G5" s="10">
        <f t="shared" si="0"/>
        <v>0.10029329688477706</v>
      </c>
      <c r="H5" s="10">
        <f t="shared" si="0"/>
        <v>0.10613075915454959</v>
      </c>
      <c r="I5" s="10">
        <f t="shared" si="0"/>
        <v>0.10248533515564481</v>
      </c>
      <c r="J5" s="10">
        <f t="shared" si="0"/>
        <v>0.09583461472760557</v>
      </c>
      <c r="K5" s="10">
        <f t="shared" si="0"/>
        <v>0.08461643601573474</v>
      </c>
      <c r="L5" s="10">
        <f t="shared" si="0"/>
        <v>0.07544393188676235</v>
      </c>
      <c r="M5" s="10">
        <f t="shared" si="0"/>
        <v>0.06562332706874391</v>
      </c>
      <c r="N5" s="10">
        <f t="shared" si="2"/>
        <v>0.06174155703654806</v>
      </c>
      <c r="O5" s="10">
        <v>0.06036790250041258</v>
      </c>
      <c r="P5" s="10">
        <v>0.06720200466984291</v>
      </c>
      <c r="Q5" s="10">
        <v>0.07938948687280928</v>
      </c>
      <c r="R5" s="10">
        <v>0.08884332820776465</v>
      </c>
      <c r="S5" s="10">
        <v>0.09681644740603008</v>
      </c>
      <c r="T5" s="10">
        <v>0.10735235491738454</v>
      </c>
      <c r="U5" s="10">
        <v>0.10365054957546044</v>
      </c>
      <c r="V5" s="10">
        <v>0.10011959678814036</v>
      </c>
      <c r="W5" s="10">
        <v>0.08713480266530763</v>
      </c>
      <c r="X5" s="10">
        <v>0.07950338857569281</v>
      </c>
      <c r="Y5" s="10">
        <v>0.06720200466984291</v>
      </c>
      <c r="Z5" s="10">
        <v>0.06241813315136104</v>
      </c>
    </row>
    <row r="6" spans="3:26" ht="11.25">
      <c r="C6" s="10">
        <f t="shared" si="1"/>
        <v>0.0626231562163246</v>
      </c>
      <c r="D6" s="10">
        <f t="shared" si="0"/>
        <v>0.07122387379682182</v>
      </c>
      <c r="E6" s="10">
        <f t="shared" si="0"/>
        <v>0.08250925451334455</v>
      </c>
      <c r="F6" s="10">
        <f t="shared" si="0"/>
        <v>0.09147445754319225</v>
      </c>
      <c r="G6" s="10">
        <f t="shared" si="0"/>
        <v>0.10029329688477706</v>
      </c>
      <c r="H6" s="10">
        <f t="shared" si="0"/>
        <v>0.10613075915454959</v>
      </c>
      <c r="I6" s="10">
        <f t="shared" si="0"/>
        <v>0.10248533515564481</v>
      </c>
      <c r="J6" s="10">
        <f t="shared" si="0"/>
        <v>0.09583461472760557</v>
      </c>
      <c r="K6" s="10">
        <f t="shared" si="0"/>
        <v>0.08461643601573474</v>
      </c>
      <c r="L6" s="10">
        <f t="shared" si="0"/>
        <v>0.07544393188676235</v>
      </c>
      <c r="M6" s="10">
        <f t="shared" si="0"/>
        <v>0.06562332706874391</v>
      </c>
      <c r="N6" s="10">
        <f t="shared" si="2"/>
        <v>0.06174155703654806</v>
      </c>
      <c r="O6" s="10">
        <v>0.06036790250041258</v>
      </c>
      <c r="P6" s="10">
        <v>0.06720200466984291</v>
      </c>
      <c r="Q6" s="10">
        <v>0.07938948687280928</v>
      </c>
      <c r="R6" s="10">
        <v>0.08884332820776465</v>
      </c>
      <c r="S6" s="10">
        <v>0.09681644740603008</v>
      </c>
      <c r="T6" s="10">
        <v>0.10735235491738454</v>
      </c>
      <c r="U6" s="10">
        <v>0.10365054957546044</v>
      </c>
      <c r="V6" s="10">
        <v>0.10011959678814036</v>
      </c>
      <c r="W6" s="10">
        <v>0.08713480266530763</v>
      </c>
      <c r="X6" s="10">
        <v>0.07950338857569281</v>
      </c>
      <c r="Y6" s="10">
        <v>0.06720200466984291</v>
      </c>
      <c r="Z6" s="10">
        <v>0.06241813315136104</v>
      </c>
    </row>
    <row r="7" spans="3:26" ht="11.25">
      <c r="C7" s="10">
        <f t="shared" si="1"/>
        <v>0.0626231562163246</v>
      </c>
      <c r="D7" s="10">
        <f t="shared" si="0"/>
        <v>0.07122387379682182</v>
      </c>
      <c r="E7" s="10">
        <f t="shared" si="0"/>
        <v>0.08250925451334455</v>
      </c>
      <c r="F7" s="10">
        <f t="shared" si="0"/>
        <v>0.09147445754319225</v>
      </c>
      <c r="G7" s="10">
        <f t="shared" si="0"/>
        <v>0.10029329688477706</v>
      </c>
      <c r="H7" s="10">
        <f t="shared" si="0"/>
        <v>0.10613075915454959</v>
      </c>
      <c r="I7" s="10">
        <f t="shared" si="0"/>
        <v>0.10248533515564481</v>
      </c>
      <c r="J7" s="10">
        <f t="shared" si="0"/>
        <v>0.09583461472760557</v>
      </c>
      <c r="K7" s="10">
        <f t="shared" si="0"/>
        <v>0.08461643601573474</v>
      </c>
      <c r="L7" s="10">
        <f t="shared" si="0"/>
        <v>0.07544393188676235</v>
      </c>
      <c r="M7" s="10">
        <f t="shared" si="0"/>
        <v>0.06562332706874391</v>
      </c>
      <c r="N7" s="10">
        <f t="shared" si="2"/>
        <v>0.06174155703654806</v>
      </c>
      <c r="O7" s="10">
        <v>0.06036790250041258</v>
      </c>
      <c r="P7" s="10">
        <v>0.06720200466984291</v>
      </c>
      <c r="Q7" s="10">
        <v>0.07938948687280928</v>
      </c>
      <c r="R7" s="10">
        <v>0.08884332820776465</v>
      </c>
      <c r="S7" s="10">
        <v>0.09681644740603008</v>
      </c>
      <c r="T7" s="10">
        <v>0.10735235491738454</v>
      </c>
      <c r="U7" s="10">
        <v>0.10365054957546044</v>
      </c>
      <c r="V7" s="10">
        <v>0.10011959678814036</v>
      </c>
      <c r="W7" s="10">
        <v>0.08713480266530763</v>
      </c>
      <c r="X7" s="10">
        <v>0.07950338857569281</v>
      </c>
      <c r="Y7" s="10">
        <v>0.06720200466984291</v>
      </c>
      <c r="Z7" s="10">
        <v>0.06241813315136104</v>
      </c>
    </row>
    <row r="8" spans="3:26" ht="11.25">
      <c r="C8" s="10">
        <f t="shared" si="1"/>
        <v>0.0626231562163246</v>
      </c>
      <c r="D8" s="10">
        <f t="shared" si="0"/>
        <v>0.07122387379682182</v>
      </c>
      <c r="E8" s="10">
        <f t="shared" si="0"/>
        <v>0.08250925451334455</v>
      </c>
      <c r="F8" s="10">
        <f t="shared" si="0"/>
        <v>0.09147445754319225</v>
      </c>
      <c r="G8" s="10">
        <f t="shared" si="0"/>
        <v>0.10029329688477706</v>
      </c>
      <c r="H8" s="10">
        <f t="shared" si="0"/>
        <v>0.10613075915454959</v>
      </c>
      <c r="I8" s="10">
        <f t="shared" si="0"/>
        <v>0.10248533515564481</v>
      </c>
      <c r="J8" s="10">
        <f t="shared" si="0"/>
        <v>0.09583461472760557</v>
      </c>
      <c r="K8" s="10">
        <f t="shared" si="0"/>
        <v>0.08461643601573474</v>
      </c>
      <c r="L8" s="10">
        <f t="shared" si="0"/>
        <v>0.07544393188676235</v>
      </c>
      <c r="M8" s="10">
        <f t="shared" si="0"/>
        <v>0.06562332706874391</v>
      </c>
      <c r="N8" s="10">
        <f t="shared" si="2"/>
        <v>0.06174155703654806</v>
      </c>
      <c r="O8" s="10">
        <v>0.06036790250041258</v>
      </c>
      <c r="P8" s="10">
        <v>0.06720200466984291</v>
      </c>
      <c r="Q8" s="10">
        <v>0.07938948687280928</v>
      </c>
      <c r="R8" s="10">
        <v>0.08884332820776465</v>
      </c>
      <c r="S8" s="10">
        <v>0.09681644740603008</v>
      </c>
      <c r="T8" s="10">
        <v>0.10735235491738454</v>
      </c>
      <c r="U8" s="10">
        <v>0.10365054957546044</v>
      </c>
      <c r="V8" s="10">
        <v>0.10011959678814036</v>
      </c>
      <c r="W8" s="10">
        <v>0.08713480266530763</v>
      </c>
      <c r="X8" s="10">
        <v>0.07950338857569281</v>
      </c>
      <c r="Y8" s="10">
        <v>0.06720200466984291</v>
      </c>
      <c r="Z8" s="10">
        <v>0.06241813315136104</v>
      </c>
    </row>
    <row r="9" spans="3:26" ht="11.25">
      <c r="C9" s="10">
        <f t="shared" si="1"/>
        <v>0.0626231562163246</v>
      </c>
      <c r="D9" s="10">
        <f t="shared" si="0"/>
        <v>0.07122387379682182</v>
      </c>
      <c r="E9" s="10">
        <f t="shared" si="0"/>
        <v>0.08250925451334455</v>
      </c>
      <c r="F9" s="10">
        <f t="shared" si="0"/>
        <v>0.09147445754319225</v>
      </c>
      <c r="G9" s="10">
        <f t="shared" si="0"/>
        <v>0.10029329688477706</v>
      </c>
      <c r="H9" s="10">
        <f t="shared" si="0"/>
        <v>0.10613075915454959</v>
      </c>
      <c r="I9" s="10">
        <f t="shared" si="0"/>
        <v>0.10248533515564481</v>
      </c>
      <c r="J9" s="10">
        <f t="shared" si="0"/>
        <v>0.09583461472760557</v>
      </c>
      <c r="K9" s="10">
        <f t="shared" si="0"/>
        <v>0.08461643601573474</v>
      </c>
      <c r="L9" s="10">
        <f t="shared" si="0"/>
        <v>0.07544393188676235</v>
      </c>
      <c r="M9" s="10">
        <f t="shared" si="0"/>
        <v>0.06562332706874391</v>
      </c>
      <c r="N9" s="10">
        <f t="shared" si="2"/>
        <v>0.06174155703654806</v>
      </c>
      <c r="O9" s="10">
        <v>0.06036790250041258</v>
      </c>
      <c r="P9" s="10">
        <v>0.06720200466984291</v>
      </c>
      <c r="Q9" s="10">
        <v>0.07938948687280928</v>
      </c>
      <c r="R9" s="10">
        <v>0.08884332820776465</v>
      </c>
      <c r="S9" s="10">
        <v>0.09681644740603008</v>
      </c>
      <c r="T9" s="10">
        <v>0.10735235491738454</v>
      </c>
      <c r="U9" s="10">
        <v>0.10365054957546044</v>
      </c>
      <c r="V9" s="10">
        <v>0.10011959678814036</v>
      </c>
      <c r="W9" s="10">
        <v>0.08713480266530763</v>
      </c>
      <c r="X9" s="10">
        <v>0.07950338857569281</v>
      </c>
      <c r="Y9" s="10">
        <v>0.06720200466984291</v>
      </c>
      <c r="Z9" s="10">
        <v>0.06241813315136104</v>
      </c>
    </row>
    <row r="10" spans="2:26" ht="11.25">
      <c r="B10" t="s">
        <v>10</v>
      </c>
      <c r="C10" s="10">
        <f t="shared" si="1"/>
        <v>0.0626231562163246</v>
      </c>
      <c r="D10" s="10">
        <f t="shared" si="0"/>
        <v>0.07122387379682182</v>
      </c>
      <c r="E10" s="10">
        <f t="shared" si="0"/>
        <v>0.08250925451334455</v>
      </c>
      <c r="F10" s="10">
        <f t="shared" si="0"/>
        <v>0.09147445754319225</v>
      </c>
      <c r="G10" s="10">
        <f t="shared" si="0"/>
        <v>0.10029329688477706</v>
      </c>
      <c r="H10" s="10">
        <f t="shared" si="0"/>
        <v>0.10613075915454959</v>
      </c>
      <c r="I10" s="10">
        <f t="shared" si="0"/>
        <v>0.10248533515564481</v>
      </c>
      <c r="J10" s="10">
        <f t="shared" si="0"/>
        <v>0.09583461472760557</v>
      </c>
      <c r="K10" s="10">
        <f t="shared" si="0"/>
        <v>0.08461643601573474</v>
      </c>
      <c r="L10" s="10">
        <f t="shared" si="0"/>
        <v>0.07544393188676235</v>
      </c>
      <c r="M10" s="10">
        <f t="shared" si="0"/>
        <v>0.06562332706874391</v>
      </c>
      <c r="N10" s="10">
        <f t="shared" si="2"/>
        <v>0.06174155703654806</v>
      </c>
      <c r="O10" s="10">
        <v>0.06036790250041258</v>
      </c>
      <c r="P10" s="10">
        <v>0.06720200466984291</v>
      </c>
      <c r="Q10" s="10">
        <v>0.07938948687280928</v>
      </c>
      <c r="R10" s="10">
        <v>0.08884332820776465</v>
      </c>
      <c r="S10" s="10">
        <v>0.09681644740603008</v>
      </c>
      <c r="T10" s="10">
        <v>0.10735235491738454</v>
      </c>
      <c r="U10" s="10">
        <v>0.10365054957546044</v>
      </c>
      <c r="V10" s="10">
        <v>0.10011959678814036</v>
      </c>
      <c r="W10" s="10">
        <v>0.08713480266530763</v>
      </c>
      <c r="X10" s="10">
        <v>0.07950338857569281</v>
      </c>
      <c r="Y10" s="10">
        <v>0.06720200466984291</v>
      </c>
      <c r="Z10" s="10">
        <v>0.06241813315136104</v>
      </c>
    </row>
    <row r="11" spans="3:26" ht="11.25">
      <c r="C11" s="10">
        <f t="shared" si="1"/>
        <v>0.0626231562163246</v>
      </c>
      <c r="D11" s="10">
        <f t="shared" si="0"/>
        <v>0.07122387379682182</v>
      </c>
      <c r="E11" s="10">
        <f t="shared" si="0"/>
        <v>0.08250925451334455</v>
      </c>
      <c r="F11" s="10">
        <f t="shared" si="0"/>
        <v>0.09147445754319225</v>
      </c>
      <c r="G11" s="10">
        <f t="shared" si="0"/>
        <v>0.10029329688477706</v>
      </c>
      <c r="H11" s="10">
        <f t="shared" si="0"/>
        <v>0.10613075915454959</v>
      </c>
      <c r="I11" s="10">
        <f t="shared" si="0"/>
        <v>0.10248533515564481</v>
      </c>
      <c r="J11" s="10">
        <f t="shared" si="0"/>
        <v>0.09583461472760557</v>
      </c>
      <c r="K11" s="10">
        <f t="shared" si="0"/>
        <v>0.08461643601573474</v>
      </c>
      <c r="L11" s="10">
        <f t="shared" si="0"/>
        <v>0.07544393188676235</v>
      </c>
      <c r="M11" s="10">
        <f t="shared" si="0"/>
        <v>0.06562332706874391</v>
      </c>
      <c r="N11" s="10">
        <f t="shared" si="2"/>
        <v>0.06174155703654806</v>
      </c>
      <c r="O11" s="10">
        <v>0.06036790250041258</v>
      </c>
      <c r="P11" s="10">
        <v>0.06720200466984291</v>
      </c>
      <c r="Q11" s="10">
        <v>0.07938948687280928</v>
      </c>
      <c r="R11" s="10">
        <v>0.08884332820776465</v>
      </c>
      <c r="S11" s="10">
        <v>0.09681644740603008</v>
      </c>
      <c r="T11" s="10">
        <v>0.10735235491738454</v>
      </c>
      <c r="U11" s="10">
        <v>0.10365054957546044</v>
      </c>
      <c r="V11" s="10">
        <v>0.10011959678814036</v>
      </c>
      <c r="W11" s="10">
        <v>0.08713480266530763</v>
      </c>
      <c r="X11" s="10">
        <v>0.07950338857569281</v>
      </c>
      <c r="Y11" s="10">
        <v>0.06720200466984291</v>
      </c>
      <c r="Z11" s="10">
        <v>0.06241813315136104</v>
      </c>
    </row>
    <row r="12" spans="3:26" ht="11.25">
      <c r="C12" s="10">
        <f t="shared" si="1"/>
        <v>0.0626231562163246</v>
      </c>
      <c r="D12" s="10">
        <f t="shared" si="0"/>
        <v>0.07122387379682182</v>
      </c>
      <c r="E12" s="10">
        <f t="shared" si="0"/>
        <v>0.08250925451334455</v>
      </c>
      <c r="F12" s="10">
        <f t="shared" si="0"/>
        <v>0.09147445754319225</v>
      </c>
      <c r="G12" s="10">
        <f t="shared" si="0"/>
        <v>0.10029329688477706</v>
      </c>
      <c r="H12" s="10">
        <f t="shared" si="0"/>
        <v>0.10613075915454959</v>
      </c>
      <c r="I12" s="10">
        <f t="shared" si="0"/>
        <v>0.10248533515564481</v>
      </c>
      <c r="J12" s="10">
        <f t="shared" si="0"/>
        <v>0.09583461472760557</v>
      </c>
      <c r="K12" s="10">
        <f t="shared" si="0"/>
        <v>0.08461643601573474</v>
      </c>
      <c r="L12" s="10">
        <f t="shared" si="0"/>
        <v>0.07544393188676235</v>
      </c>
      <c r="M12" s="10">
        <f t="shared" si="0"/>
        <v>0.06562332706874391</v>
      </c>
      <c r="N12" s="10">
        <f t="shared" si="2"/>
        <v>0.06174155703654806</v>
      </c>
      <c r="O12" s="10">
        <v>0.06036790250041258</v>
      </c>
      <c r="P12" s="10">
        <v>0.06720200466984291</v>
      </c>
      <c r="Q12" s="10">
        <v>0.07938948687280928</v>
      </c>
      <c r="R12" s="10">
        <v>0.08884332820776465</v>
      </c>
      <c r="S12" s="10">
        <v>0.09681644740603008</v>
      </c>
      <c r="T12" s="10">
        <v>0.10735235491738454</v>
      </c>
      <c r="U12" s="10">
        <v>0.10365054957546044</v>
      </c>
      <c r="V12" s="10">
        <v>0.10011959678814036</v>
      </c>
      <c r="W12" s="10">
        <v>0.08713480266530763</v>
      </c>
      <c r="X12" s="10">
        <v>0.07950338857569281</v>
      </c>
      <c r="Y12" s="10">
        <v>0.06720200466984291</v>
      </c>
      <c r="Z12" s="10">
        <v>0.06241813315136104</v>
      </c>
    </row>
    <row r="13" spans="3:26" ht="11.25">
      <c r="C13" s="10">
        <f t="shared" si="1"/>
        <v>0.0626231562163246</v>
      </c>
      <c r="D13" s="10">
        <f t="shared" si="0"/>
        <v>0.07122387379682182</v>
      </c>
      <c r="E13" s="10">
        <f t="shared" si="0"/>
        <v>0.08250925451334455</v>
      </c>
      <c r="F13" s="10">
        <f t="shared" si="0"/>
        <v>0.09147445754319225</v>
      </c>
      <c r="G13" s="10">
        <f t="shared" si="0"/>
        <v>0.10029329688477706</v>
      </c>
      <c r="H13" s="10">
        <f t="shared" si="0"/>
        <v>0.10613075915454959</v>
      </c>
      <c r="I13" s="10">
        <f t="shared" si="0"/>
        <v>0.10248533515564481</v>
      </c>
      <c r="J13" s="10">
        <f t="shared" si="0"/>
        <v>0.09583461472760557</v>
      </c>
      <c r="K13" s="10">
        <f t="shared" si="0"/>
        <v>0.08461643601573474</v>
      </c>
      <c r="L13" s="10">
        <f t="shared" si="0"/>
        <v>0.07544393188676235</v>
      </c>
      <c r="M13" s="10">
        <f t="shared" si="0"/>
        <v>0.06562332706874391</v>
      </c>
      <c r="N13" s="10">
        <f t="shared" si="2"/>
        <v>0.06174155703654806</v>
      </c>
      <c r="O13" s="10">
        <v>0.06036790250041258</v>
      </c>
      <c r="P13" s="10">
        <v>0.06720200466984291</v>
      </c>
      <c r="Q13" s="10">
        <v>0.07938948687280928</v>
      </c>
      <c r="R13" s="10">
        <v>0.08884332820776465</v>
      </c>
      <c r="S13" s="10">
        <v>0.09681644740603008</v>
      </c>
      <c r="T13" s="10">
        <v>0.10735235491738454</v>
      </c>
      <c r="U13" s="10">
        <v>0.10365054957546044</v>
      </c>
      <c r="V13" s="10">
        <v>0.10011959678814036</v>
      </c>
      <c r="W13" s="10">
        <v>0.08713480266530763</v>
      </c>
      <c r="X13" s="10">
        <v>0.07950338857569281</v>
      </c>
      <c r="Y13" s="10">
        <v>0.06720200466984291</v>
      </c>
      <c r="Z13" s="10">
        <v>0.06241813315136104</v>
      </c>
    </row>
    <row r="14" spans="3:26" ht="11.25">
      <c r="C14" s="10">
        <f t="shared" si="1"/>
        <v>0.0626231562163246</v>
      </c>
      <c r="D14" s="10">
        <f t="shared" si="0"/>
        <v>0.07122387379682182</v>
      </c>
      <c r="E14" s="10">
        <f t="shared" si="0"/>
        <v>0.08250925451334455</v>
      </c>
      <c r="F14" s="10">
        <f t="shared" si="0"/>
        <v>0.09147445754319225</v>
      </c>
      <c r="G14" s="10">
        <f t="shared" si="0"/>
        <v>0.10029329688477706</v>
      </c>
      <c r="H14" s="10">
        <f t="shared" si="0"/>
        <v>0.10613075915454959</v>
      </c>
      <c r="I14" s="10">
        <f t="shared" si="0"/>
        <v>0.10248533515564481</v>
      </c>
      <c r="J14" s="10">
        <f t="shared" si="0"/>
        <v>0.09583461472760557</v>
      </c>
      <c r="K14" s="10">
        <f t="shared" si="0"/>
        <v>0.08461643601573474</v>
      </c>
      <c r="L14" s="10">
        <f t="shared" si="0"/>
        <v>0.07544393188676235</v>
      </c>
      <c r="M14" s="10">
        <f t="shared" si="0"/>
        <v>0.06562332706874391</v>
      </c>
      <c r="N14" s="10">
        <f t="shared" si="2"/>
        <v>0.06174155703654806</v>
      </c>
      <c r="O14" s="10">
        <v>0.06036790250041258</v>
      </c>
      <c r="P14" s="10">
        <v>0.06720200466984291</v>
      </c>
      <c r="Q14" s="10">
        <v>0.07938948687280928</v>
      </c>
      <c r="R14" s="10">
        <v>0.08884332820776465</v>
      </c>
      <c r="S14" s="10">
        <v>0.09681644740603008</v>
      </c>
      <c r="T14" s="10">
        <v>0.10735235491738454</v>
      </c>
      <c r="U14" s="10">
        <v>0.10365054957546044</v>
      </c>
      <c r="V14" s="10">
        <v>0.10011959678814036</v>
      </c>
      <c r="W14" s="10">
        <v>0.08713480266530763</v>
      </c>
      <c r="X14" s="10">
        <v>0.07950338857569281</v>
      </c>
      <c r="Y14" s="10">
        <v>0.06720200466984291</v>
      </c>
      <c r="Z14" s="10">
        <v>0.06241813315136104</v>
      </c>
    </row>
    <row r="15" spans="3:26" ht="11.25">
      <c r="C15" s="10">
        <f t="shared" si="1"/>
        <v>0.0626231562163246</v>
      </c>
      <c r="D15" s="10">
        <f t="shared" si="0"/>
        <v>0.07122387379682182</v>
      </c>
      <c r="E15" s="10">
        <f t="shared" si="0"/>
        <v>0.08250925451334455</v>
      </c>
      <c r="F15" s="10">
        <f t="shared" si="0"/>
        <v>0.09147445754319225</v>
      </c>
      <c r="G15" s="10">
        <f t="shared" si="0"/>
        <v>0.10029329688477706</v>
      </c>
      <c r="H15" s="10">
        <f t="shared" si="0"/>
        <v>0.10613075915454959</v>
      </c>
      <c r="I15" s="10">
        <f t="shared" si="0"/>
        <v>0.10248533515564481</v>
      </c>
      <c r="J15" s="10">
        <f t="shared" si="0"/>
        <v>0.09583461472760557</v>
      </c>
      <c r="K15" s="10">
        <f t="shared" si="0"/>
        <v>0.08461643601573474</v>
      </c>
      <c r="L15" s="10">
        <f t="shared" si="0"/>
        <v>0.07544393188676235</v>
      </c>
      <c r="M15" s="10">
        <f t="shared" si="0"/>
        <v>0.06562332706874391</v>
      </c>
      <c r="N15" s="10">
        <f t="shared" si="2"/>
        <v>0.06174155703654806</v>
      </c>
      <c r="O15" s="10">
        <v>0.06036790250041258</v>
      </c>
      <c r="P15" s="10">
        <v>0.06720200466984291</v>
      </c>
      <c r="Q15" s="10">
        <v>0.07938948687280928</v>
      </c>
      <c r="R15" s="10">
        <v>0.08884332820776465</v>
      </c>
      <c r="S15" s="10">
        <v>0.09681644740603008</v>
      </c>
      <c r="T15" s="10">
        <v>0.10735235491738454</v>
      </c>
      <c r="U15" s="10">
        <v>0.10365054957546044</v>
      </c>
      <c r="V15" s="10">
        <v>0.10011959678814036</v>
      </c>
      <c r="W15" s="10">
        <v>0.08713480266530763</v>
      </c>
      <c r="X15" s="10">
        <v>0.07950338857569281</v>
      </c>
      <c r="Y15" s="10">
        <v>0.06720200466984291</v>
      </c>
      <c r="Z15" s="10">
        <v>0.06241813315136104</v>
      </c>
    </row>
    <row r="16" spans="3:26" ht="11.25">
      <c r="C16" s="10">
        <f t="shared" si="1"/>
        <v>0.0626231562163246</v>
      </c>
      <c r="D16" s="10">
        <f t="shared" si="0"/>
        <v>0.07122387379682182</v>
      </c>
      <c r="E16" s="10">
        <f t="shared" si="0"/>
        <v>0.08250925451334455</v>
      </c>
      <c r="F16" s="10">
        <f t="shared" si="0"/>
        <v>0.09147445754319225</v>
      </c>
      <c r="G16" s="10">
        <f t="shared" si="0"/>
        <v>0.10029329688477706</v>
      </c>
      <c r="H16" s="10">
        <f t="shared" si="0"/>
        <v>0.10613075915454959</v>
      </c>
      <c r="I16" s="10">
        <f t="shared" si="0"/>
        <v>0.10248533515564481</v>
      </c>
      <c r="J16" s="10">
        <f t="shared" si="0"/>
        <v>0.09583461472760557</v>
      </c>
      <c r="K16" s="10">
        <f t="shared" si="0"/>
        <v>0.08461643601573474</v>
      </c>
      <c r="L16" s="10">
        <f t="shared" si="0"/>
        <v>0.07544393188676235</v>
      </c>
      <c r="M16" s="10">
        <f t="shared" si="0"/>
        <v>0.06562332706874391</v>
      </c>
      <c r="N16" s="10">
        <f t="shared" si="2"/>
        <v>0.06174155703654806</v>
      </c>
      <c r="O16" s="10">
        <v>0.06036790250041258</v>
      </c>
      <c r="P16" s="10">
        <v>0.06720200466984291</v>
      </c>
      <c r="Q16" s="10">
        <v>0.07938948687280928</v>
      </c>
      <c r="R16" s="10">
        <v>0.08884332820776465</v>
      </c>
      <c r="S16" s="10">
        <v>0.09681644740603008</v>
      </c>
      <c r="T16" s="10">
        <v>0.10735235491738454</v>
      </c>
      <c r="U16" s="10">
        <v>0.10365054957546044</v>
      </c>
      <c r="V16" s="10">
        <v>0.10011959678814036</v>
      </c>
      <c r="W16" s="10">
        <v>0.08713480266530763</v>
      </c>
      <c r="X16" s="10">
        <v>0.07950338857569281</v>
      </c>
      <c r="Y16" s="10">
        <v>0.06720200466984291</v>
      </c>
      <c r="Z16" s="10">
        <v>0.06241813315136104</v>
      </c>
    </row>
    <row r="17" spans="3:26" ht="11.25">
      <c r="C17" s="10">
        <f t="shared" si="1"/>
        <v>0.0626231562163246</v>
      </c>
      <c r="D17" s="10">
        <f t="shared" si="0"/>
        <v>0.07122387379682182</v>
      </c>
      <c r="E17" s="10">
        <f t="shared" si="0"/>
        <v>0.08250925451334455</v>
      </c>
      <c r="F17" s="10">
        <f t="shared" si="0"/>
        <v>0.09147445754319225</v>
      </c>
      <c r="G17" s="10">
        <f t="shared" si="0"/>
        <v>0.10029329688477706</v>
      </c>
      <c r="H17" s="10">
        <f t="shared" si="0"/>
        <v>0.10613075915454959</v>
      </c>
      <c r="I17" s="10">
        <f t="shared" si="0"/>
        <v>0.10248533515564481</v>
      </c>
      <c r="J17" s="10">
        <f t="shared" si="0"/>
        <v>0.09583461472760557</v>
      </c>
      <c r="K17" s="10">
        <f t="shared" si="0"/>
        <v>0.08461643601573474</v>
      </c>
      <c r="L17" s="10">
        <f t="shared" si="0"/>
        <v>0.07544393188676235</v>
      </c>
      <c r="M17" s="10">
        <f t="shared" si="0"/>
        <v>0.06562332706874391</v>
      </c>
      <c r="N17" s="10">
        <f t="shared" si="2"/>
        <v>0.06174155703654806</v>
      </c>
      <c r="O17" s="10">
        <v>0.06036790250041258</v>
      </c>
      <c r="P17" s="10">
        <v>0.06720200466984291</v>
      </c>
      <c r="Q17" s="10">
        <v>0.07938948687280928</v>
      </c>
      <c r="R17" s="10">
        <v>0.08884332820776465</v>
      </c>
      <c r="S17" s="10">
        <v>0.09681644740603008</v>
      </c>
      <c r="T17" s="10">
        <v>0.10735235491738454</v>
      </c>
      <c r="U17" s="10">
        <v>0.10365054957546044</v>
      </c>
      <c r="V17" s="10">
        <v>0.10011959678814036</v>
      </c>
      <c r="W17" s="10">
        <v>0.08713480266530763</v>
      </c>
      <c r="X17" s="10">
        <v>0.07950338857569281</v>
      </c>
      <c r="Y17" s="10">
        <v>0.06720200466984291</v>
      </c>
      <c r="Z17" s="10">
        <v>0.06241813315136104</v>
      </c>
    </row>
    <row r="18" spans="3:26" ht="11.25">
      <c r="C18" s="10">
        <f t="shared" si="1"/>
        <v>0.0626231562163246</v>
      </c>
      <c r="D18" s="10">
        <f t="shared" si="0"/>
        <v>0.07122387379682182</v>
      </c>
      <c r="E18" s="10">
        <f t="shared" si="0"/>
        <v>0.08250925451334455</v>
      </c>
      <c r="F18" s="10">
        <f t="shared" si="0"/>
        <v>0.09147445754319225</v>
      </c>
      <c r="G18" s="10">
        <f t="shared" si="0"/>
        <v>0.10029329688477706</v>
      </c>
      <c r="H18" s="10">
        <f t="shared" si="0"/>
        <v>0.10613075915454959</v>
      </c>
      <c r="I18" s="10">
        <f t="shared" si="0"/>
        <v>0.10248533515564481</v>
      </c>
      <c r="J18" s="10">
        <f t="shared" si="0"/>
        <v>0.09583461472760557</v>
      </c>
      <c r="K18" s="10">
        <f t="shared" si="0"/>
        <v>0.08461643601573474</v>
      </c>
      <c r="L18" s="10">
        <f t="shared" si="0"/>
        <v>0.07544393188676235</v>
      </c>
      <c r="M18" s="10">
        <f t="shared" si="0"/>
        <v>0.06562332706874391</v>
      </c>
      <c r="N18" s="10">
        <f t="shared" si="2"/>
        <v>0.06174155703654806</v>
      </c>
      <c r="O18" s="10">
        <v>0.06036790250041258</v>
      </c>
      <c r="P18" s="10">
        <v>0.06720200466984291</v>
      </c>
      <c r="Q18" s="10">
        <v>0.07938948687280928</v>
      </c>
      <c r="R18" s="10">
        <v>0.08884332820776465</v>
      </c>
      <c r="S18" s="10">
        <v>0.09681644740603008</v>
      </c>
      <c r="T18" s="10">
        <v>0.10735235491738454</v>
      </c>
      <c r="U18" s="10">
        <v>0.10365054957546044</v>
      </c>
      <c r="V18" s="10">
        <v>0.10011959678814036</v>
      </c>
      <c r="W18" s="10">
        <v>0.08713480266530763</v>
      </c>
      <c r="X18" s="10">
        <v>0.07950338857569281</v>
      </c>
      <c r="Y18" s="10">
        <v>0.06720200466984291</v>
      </c>
      <c r="Z18" s="10">
        <v>0.06241813315136104</v>
      </c>
    </row>
    <row r="19" spans="3:26" ht="11.25">
      <c r="C19" s="10">
        <f t="shared" si="1"/>
        <v>0.0626231562163246</v>
      </c>
      <c r="D19" s="10">
        <f t="shared" si="1"/>
        <v>0.07122387379682182</v>
      </c>
      <c r="E19" s="10">
        <f t="shared" si="1"/>
        <v>0.08250925451334455</v>
      </c>
      <c r="F19" s="10">
        <f t="shared" si="1"/>
        <v>0.09147445754319225</v>
      </c>
      <c r="G19" s="10">
        <f t="shared" si="1"/>
        <v>0.10029329688477706</v>
      </c>
      <c r="H19" s="10">
        <f t="shared" si="1"/>
        <v>0.10613075915454959</v>
      </c>
      <c r="I19" s="10">
        <f t="shared" si="1"/>
        <v>0.10248533515564481</v>
      </c>
      <c r="J19" s="10">
        <f t="shared" si="1"/>
        <v>0.09583461472760557</v>
      </c>
      <c r="K19" s="10">
        <f t="shared" si="1"/>
        <v>0.08461643601573474</v>
      </c>
      <c r="L19" s="10">
        <f t="shared" si="1"/>
        <v>0.07544393188676235</v>
      </c>
      <c r="M19" s="10">
        <f t="shared" si="1"/>
        <v>0.06562332706874391</v>
      </c>
      <c r="N19" s="10">
        <f t="shared" si="2"/>
        <v>0.06174155703654806</v>
      </c>
      <c r="O19" s="10">
        <v>0.06036790250041258</v>
      </c>
      <c r="P19" s="10">
        <v>0.06720200466984291</v>
      </c>
      <c r="Q19" s="10">
        <v>0.07938948687280928</v>
      </c>
      <c r="R19" s="10">
        <v>0.08884332820776465</v>
      </c>
      <c r="S19" s="10">
        <v>0.09681644740603008</v>
      </c>
      <c r="T19" s="10">
        <v>0.10735235491738454</v>
      </c>
      <c r="U19" s="10">
        <v>0.10365054957546044</v>
      </c>
      <c r="V19" s="10">
        <v>0.10011959678814036</v>
      </c>
      <c r="W19" s="10">
        <v>0.08713480266530763</v>
      </c>
      <c r="X19" s="10">
        <v>0.07950338857569281</v>
      </c>
      <c r="Y19" s="10">
        <v>0.06720200466984291</v>
      </c>
      <c r="Z19" s="10">
        <v>0.06241813315136104</v>
      </c>
    </row>
    <row r="20" spans="3:26" ht="11.25">
      <c r="C20" s="10">
        <f t="shared" si="1"/>
        <v>0.0626231562163246</v>
      </c>
      <c r="D20" s="10">
        <f t="shared" si="1"/>
        <v>0.07122387379682182</v>
      </c>
      <c r="E20" s="10">
        <f t="shared" si="1"/>
        <v>0.08250925451334455</v>
      </c>
      <c r="F20" s="10">
        <f t="shared" si="1"/>
        <v>0.09147445754319225</v>
      </c>
      <c r="G20" s="10">
        <f t="shared" si="1"/>
        <v>0.10029329688477706</v>
      </c>
      <c r="H20" s="10">
        <f t="shared" si="1"/>
        <v>0.10613075915454959</v>
      </c>
      <c r="I20" s="10">
        <f t="shared" si="1"/>
        <v>0.10248533515564481</v>
      </c>
      <c r="J20" s="10">
        <f t="shared" si="1"/>
        <v>0.09583461472760557</v>
      </c>
      <c r="K20" s="10">
        <f t="shared" si="1"/>
        <v>0.08461643601573474</v>
      </c>
      <c r="L20" s="10">
        <f t="shared" si="1"/>
        <v>0.07544393188676235</v>
      </c>
      <c r="M20" s="10">
        <f t="shared" si="1"/>
        <v>0.06562332706874391</v>
      </c>
      <c r="N20" s="10">
        <f t="shared" si="2"/>
        <v>0.06174155703654806</v>
      </c>
      <c r="O20" s="10">
        <v>0.06036790250041258</v>
      </c>
      <c r="P20" s="10">
        <v>0.06720200466984291</v>
      </c>
      <c r="Q20" s="10">
        <v>0.07938948687280928</v>
      </c>
      <c r="R20" s="10">
        <v>0.08884332820776465</v>
      </c>
      <c r="S20" s="10">
        <v>0.09681644740603008</v>
      </c>
      <c r="T20" s="10">
        <v>0.10735235491738454</v>
      </c>
      <c r="U20" s="10">
        <v>0.10365054957546044</v>
      </c>
      <c r="V20" s="10">
        <v>0.10011959678814036</v>
      </c>
      <c r="W20" s="10">
        <v>0.08713480266530763</v>
      </c>
      <c r="X20" s="10">
        <v>0.07950338857569281</v>
      </c>
      <c r="Y20" s="10">
        <v>0.06720200466984291</v>
      </c>
      <c r="Z20" s="10">
        <v>0.06241813315136104</v>
      </c>
    </row>
    <row r="21" spans="3:26" ht="11.25">
      <c r="C21" s="10">
        <f t="shared" si="1"/>
        <v>0.0626231562163246</v>
      </c>
      <c r="D21" s="10">
        <f t="shared" si="1"/>
        <v>0.07122387379682182</v>
      </c>
      <c r="E21" s="10">
        <f t="shared" si="1"/>
        <v>0.08250925451334455</v>
      </c>
      <c r="F21" s="10">
        <f t="shared" si="1"/>
        <v>0.09147445754319225</v>
      </c>
      <c r="G21" s="10">
        <f t="shared" si="1"/>
        <v>0.10029329688477706</v>
      </c>
      <c r="H21" s="10">
        <f t="shared" si="1"/>
        <v>0.10613075915454959</v>
      </c>
      <c r="I21" s="10">
        <f t="shared" si="1"/>
        <v>0.10248533515564481</v>
      </c>
      <c r="J21" s="10">
        <f t="shared" si="1"/>
        <v>0.09583461472760557</v>
      </c>
      <c r="K21" s="10">
        <f t="shared" si="1"/>
        <v>0.08461643601573474</v>
      </c>
      <c r="L21" s="10">
        <f t="shared" si="1"/>
        <v>0.07544393188676235</v>
      </c>
      <c r="M21" s="10">
        <f t="shared" si="1"/>
        <v>0.06562332706874391</v>
      </c>
      <c r="N21" s="10">
        <f t="shared" si="2"/>
        <v>0.06174155703654806</v>
      </c>
      <c r="O21" s="10">
        <v>0.06036790250041258</v>
      </c>
      <c r="P21" s="10">
        <v>0.06720200466984291</v>
      </c>
      <c r="Q21" s="10">
        <v>0.07938948687280928</v>
      </c>
      <c r="R21" s="10">
        <v>0.08884332820776465</v>
      </c>
      <c r="S21" s="10">
        <v>0.09681644740603008</v>
      </c>
      <c r="T21" s="10">
        <v>0.10735235491738454</v>
      </c>
      <c r="U21" s="10">
        <v>0.10365054957546044</v>
      </c>
      <c r="V21" s="10">
        <v>0.10011959678814036</v>
      </c>
      <c r="W21" s="10">
        <v>0.08713480266530763</v>
      </c>
      <c r="X21" s="10">
        <v>0.07950338857569281</v>
      </c>
      <c r="Y21" s="10">
        <v>0.06720200466984291</v>
      </c>
      <c r="Z21" s="10">
        <v>0.06241813315136104</v>
      </c>
    </row>
    <row r="22" spans="3:26" ht="11.25">
      <c r="C22" s="10">
        <f t="shared" si="1"/>
        <v>0.0626231562163246</v>
      </c>
      <c r="D22" s="10">
        <f t="shared" si="1"/>
        <v>0.07122387379682182</v>
      </c>
      <c r="E22" s="10">
        <f t="shared" si="1"/>
        <v>0.08250925451334455</v>
      </c>
      <c r="F22" s="10">
        <f t="shared" si="1"/>
        <v>0.09147445754319225</v>
      </c>
      <c r="G22" s="10">
        <f t="shared" si="1"/>
        <v>0.10029329688477706</v>
      </c>
      <c r="H22" s="10">
        <f t="shared" si="1"/>
        <v>0.10613075915454959</v>
      </c>
      <c r="I22" s="10">
        <f t="shared" si="1"/>
        <v>0.10248533515564481</v>
      </c>
      <c r="J22" s="10">
        <f t="shared" si="1"/>
        <v>0.09583461472760557</v>
      </c>
      <c r="K22" s="10">
        <f t="shared" si="1"/>
        <v>0.08461643601573474</v>
      </c>
      <c r="L22" s="10">
        <f t="shared" si="1"/>
        <v>0.07544393188676235</v>
      </c>
      <c r="M22" s="10">
        <f t="shared" si="1"/>
        <v>0.06562332706874391</v>
      </c>
      <c r="N22" s="10">
        <f t="shared" si="2"/>
        <v>0.06174155703654806</v>
      </c>
      <c r="O22" s="10">
        <v>0.06036790250041258</v>
      </c>
      <c r="P22" s="10">
        <v>0.06720200466984291</v>
      </c>
      <c r="Q22" s="10">
        <v>0.07938948687280928</v>
      </c>
      <c r="R22" s="10">
        <v>0.08884332820776465</v>
      </c>
      <c r="S22" s="10">
        <v>0.09681644740603008</v>
      </c>
      <c r="T22" s="10">
        <v>0.10735235491738454</v>
      </c>
      <c r="U22" s="10">
        <v>0.10365054957546044</v>
      </c>
      <c r="V22" s="10">
        <v>0.10011959678814036</v>
      </c>
      <c r="W22" s="10">
        <v>0.08713480266530763</v>
      </c>
      <c r="X22" s="10">
        <v>0.07950338857569281</v>
      </c>
      <c r="Y22" s="10">
        <v>0.06720200466984291</v>
      </c>
      <c r="Z22" s="10">
        <v>0.06241813315136104</v>
      </c>
    </row>
    <row r="23" spans="3:26" ht="11.25">
      <c r="C23" s="10">
        <f t="shared" si="1"/>
        <v>0.0626231562163246</v>
      </c>
      <c r="D23" s="10">
        <f t="shared" si="1"/>
        <v>0.07122387379682182</v>
      </c>
      <c r="E23" s="10">
        <f t="shared" si="1"/>
        <v>0.08250925451334455</v>
      </c>
      <c r="F23" s="10">
        <f t="shared" si="1"/>
        <v>0.09147445754319225</v>
      </c>
      <c r="G23" s="10">
        <f t="shared" si="1"/>
        <v>0.10029329688477706</v>
      </c>
      <c r="H23" s="10">
        <f t="shared" si="1"/>
        <v>0.10613075915454959</v>
      </c>
      <c r="I23" s="10">
        <f t="shared" si="1"/>
        <v>0.10248533515564481</v>
      </c>
      <c r="J23" s="10">
        <f t="shared" si="1"/>
        <v>0.09583461472760557</v>
      </c>
      <c r="K23" s="10">
        <f t="shared" si="1"/>
        <v>0.08461643601573474</v>
      </c>
      <c r="L23" s="10">
        <f t="shared" si="1"/>
        <v>0.07544393188676235</v>
      </c>
      <c r="M23" s="10">
        <f t="shared" si="1"/>
        <v>0.06562332706874391</v>
      </c>
      <c r="N23" s="10">
        <f t="shared" si="2"/>
        <v>0.06174155703654806</v>
      </c>
      <c r="O23" s="10">
        <v>0.06036790250041258</v>
      </c>
      <c r="P23" s="10">
        <v>0.06720200466984291</v>
      </c>
      <c r="Q23" s="10">
        <v>0.07938948687280928</v>
      </c>
      <c r="R23" s="10">
        <v>0.08884332820776465</v>
      </c>
      <c r="S23" s="10">
        <v>0.09681644740603008</v>
      </c>
      <c r="T23" s="10">
        <v>0.10735235491738454</v>
      </c>
      <c r="U23" s="10">
        <v>0.10365054957546044</v>
      </c>
      <c r="V23" s="10">
        <v>0.10011959678814036</v>
      </c>
      <c r="W23" s="10">
        <v>0.08713480266530763</v>
      </c>
      <c r="X23" s="10">
        <v>0.07950338857569281</v>
      </c>
      <c r="Y23" s="10">
        <v>0.06720200466984291</v>
      </c>
      <c r="Z23" s="10">
        <v>0.06241813315136104</v>
      </c>
    </row>
    <row r="24" spans="3:26" ht="11.25">
      <c r="C24" s="10">
        <f t="shared" si="1"/>
        <v>0.0626231562163246</v>
      </c>
      <c r="D24" s="10">
        <f t="shared" si="1"/>
        <v>0.07122387379682182</v>
      </c>
      <c r="E24" s="10">
        <f t="shared" si="1"/>
        <v>0.08250925451334455</v>
      </c>
      <c r="F24" s="10">
        <f t="shared" si="1"/>
        <v>0.09147445754319225</v>
      </c>
      <c r="G24" s="10">
        <f t="shared" si="1"/>
        <v>0.10029329688477706</v>
      </c>
      <c r="H24" s="10">
        <f t="shared" si="1"/>
        <v>0.10613075915454959</v>
      </c>
      <c r="I24" s="10">
        <f t="shared" si="1"/>
        <v>0.10248533515564481</v>
      </c>
      <c r="J24" s="10">
        <f t="shared" si="1"/>
        <v>0.09583461472760557</v>
      </c>
      <c r="K24" s="10">
        <f t="shared" si="1"/>
        <v>0.08461643601573474</v>
      </c>
      <c r="L24" s="10">
        <f t="shared" si="1"/>
        <v>0.07544393188676235</v>
      </c>
      <c r="M24" s="10">
        <f t="shared" si="1"/>
        <v>0.06562332706874391</v>
      </c>
      <c r="N24" s="10">
        <f t="shared" si="2"/>
        <v>0.06174155703654806</v>
      </c>
      <c r="O24" s="10">
        <v>0.06036790250041258</v>
      </c>
      <c r="P24" s="10">
        <v>0.06720200466984291</v>
      </c>
      <c r="Q24" s="10">
        <v>0.07938948687280928</v>
      </c>
      <c r="R24" s="10">
        <v>0.08884332820776465</v>
      </c>
      <c r="S24" s="10">
        <v>0.09681644740603008</v>
      </c>
      <c r="T24" s="10">
        <v>0.10735235491738454</v>
      </c>
      <c r="U24" s="10">
        <v>0.10365054957546044</v>
      </c>
      <c r="V24" s="10">
        <v>0.10011959678814036</v>
      </c>
      <c r="W24" s="10">
        <v>0.08713480266530763</v>
      </c>
      <c r="X24" s="10">
        <v>0.07950338857569281</v>
      </c>
      <c r="Y24" s="10">
        <v>0.06720200466984291</v>
      </c>
      <c r="Z24" s="10">
        <v>0.06241813315136104</v>
      </c>
    </row>
    <row r="25" spans="3:26" ht="11.25">
      <c r="C25" s="10">
        <f t="shared" si="1"/>
        <v>0.0626231562163246</v>
      </c>
      <c r="D25" s="10">
        <f t="shared" si="1"/>
        <v>0.07122387379682182</v>
      </c>
      <c r="E25" s="10">
        <f t="shared" si="1"/>
        <v>0.08250925451334455</v>
      </c>
      <c r="F25" s="10">
        <f t="shared" si="1"/>
        <v>0.09147445754319225</v>
      </c>
      <c r="G25" s="10">
        <f t="shared" si="1"/>
        <v>0.10029329688477706</v>
      </c>
      <c r="H25" s="10">
        <f t="shared" si="1"/>
        <v>0.10613075915454959</v>
      </c>
      <c r="I25" s="10">
        <f t="shared" si="1"/>
        <v>0.10248533515564481</v>
      </c>
      <c r="J25" s="10">
        <f t="shared" si="1"/>
        <v>0.09583461472760557</v>
      </c>
      <c r="K25" s="10">
        <f t="shared" si="1"/>
        <v>0.08461643601573474</v>
      </c>
      <c r="L25" s="10">
        <f t="shared" si="1"/>
        <v>0.07544393188676235</v>
      </c>
      <c r="M25" s="10">
        <f t="shared" si="1"/>
        <v>0.06562332706874391</v>
      </c>
      <c r="N25" s="10">
        <f t="shared" si="2"/>
        <v>0.06174155703654806</v>
      </c>
      <c r="O25" s="10">
        <v>0.06036790250041258</v>
      </c>
      <c r="P25" s="10">
        <v>0.06720200466984291</v>
      </c>
      <c r="Q25" s="10">
        <v>0.07938948687280928</v>
      </c>
      <c r="R25" s="10">
        <v>0.08884332820776465</v>
      </c>
      <c r="S25" s="10">
        <v>0.09681644740603008</v>
      </c>
      <c r="T25" s="10">
        <v>0.10735235491738454</v>
      </c>
      <c r="U25" s="10">
        <v>0.10365054957546044</v>
      </c>
      <c r="V25" s="10">
        <v>0.10011959678814036</v>
      </c>
      <c r="W25" s="10">
        <v>0.08713480266530763</v>
      </c>
      <c r="X25" s="10">
        <v>0.07950338857569281</v>
      </c>
      <c r="Y25" s="10">
        <v>0.06720200466984291</v>
      </c>
      <c r="Z25" s="10">
        <v>0.06241813315136104</v>
      </c>
    </row>
    <row r="26" spans="3:26" ht="11.25">
      <c r="C26" s="10">
        <f t="shared" si="1"/>
        <v>0.0626231562163246</v>
      </c>
      <c r="D26" s="10">
        <f t="shared" si="1"/>
        <v>0.07122387379682182</v>
      </c>
      <c r="E26" s="10">
        <f t="shared" si="1"/>
        <v>0.08250925451334455</v>
      </c>
      <c r="F26" s="10">
        <f t="shared" si="1"/>
        <v>0.09147445754319225</v>
      </c>
      <c r="G26" s="10">
        <f t="shared" si="1"/>
        <v>0.10029329688477706</v>
      </c>
      <c r="H26" s="10">
        <f t="shared" si="1"/>
        <v>0.10613075915454959</v>
      </c>
      <c r="I26" s="10">
        <f t="shared" si="1"/>
        <v>0.10248533515564481</v>
      </c>
      <c r="J26" s="10">
        <f t="shared" si="1"/>
        <v>0.09583461472760557</v>
      </c>
      <c r="K26" s="10">
        <f t="shared" si="1"/>
        <v>0.08461643601573474</v>
      </c>
      <c r="L26" s="10">
        <f t="shared" si="1"/>
        <v>0.07544393188676235</v>
      </c>
      <c r="M26" s="10">
        <f t="shared" si="1"/>
        <v>0.06562332706874391</v>
      </c>
      <c r="N26" s="10">
        <f t="shared" si="2"/>
        <v>0.06174155703654806</v>
      </c>
      <c r="O26" s="10">
        <v>0.06036790250041258</v>
      </c>
      <c r="P26" s="10">
        <v>0.06720200466984291</v>
      </c>
      <c r="Q26" s="10">
        <v>0.07938948687280928</v>
      </c>
      <c r="R26" s="10">
        <v>0.08884332820776465</v>
      </c>
      <c r="S26" s="10">
        <v>0.09681644740603008</v>
      </c>
      <c r="T26" s="10">
        <v>0.10735235491738454</v>
      </c>
      <c r="U26" s="10">
        <v>0.10365054957546044</v>
      </c>
      <c r="V26" s="10">
        <v>0.10011959678814036</v>
      </c>
      <c r="W26" s="10">
        <v>0.08713480266530763</v>
      </c>
      <c r="X26" s="10">
        <v>0.07950338857569281</v>
      </c>
      <c r="Y26" s="10">
        <v>0.06720200466984291</v>
      </c>
      <c r="Z26" s="10">
        <v>0.06241813315136104</v>
      </c>
    </row>
    <row r="27" spans="3:26" ht="11.25">
      <c r="C27" s="10">
        <f t="shared" si="1"/>
        <v>0.0626231562163246</v>
      </c>
      <c r="D27" s="10">
        <f t="shared" si="1"/>
        <v>0.07122387379682182</v>
      </c>
      <c r="E27" s="10">
        <f t="shared" si="1"/>
        <v>0.08250925451334455</v>
      </c>
      <c r="F27" s="10">
        <f t="shared" si="1"/>
        <v>0.09147445754319225</v>
      </c>
      <c r="G27" s="10">
        <f t="shared" si="1"/>
        <v>0.10029329688477706</v>
      </c>
      <c r="H27" s="10">
        <f t="shared" si="1"/>
        <v>0.10613075915454959</v>
      </c>
      <c r="I27" s="10">
        <f t="shared" si="1"/>
        <v>0.10248533515564481</v>
      </c>
      <c r="J27" s="10">
        <f t="shared" si="1"/>
        <v>0.09583461472760557</v>
      </c>
      <c r="K27" s="10">
        <f t="shared" si="1"/>
        <v>0.08461643601573474</v>
      </c>
      <c r="L27" s="10">
        <f t="shared" si="1"/>
        <v>0.07544393188676235</v>
      </c>
      <c r="M27" s="10">
        <f t="shared" si="1"/>
        <v>0.06562332706874391</v>
      </c>
      <c r="N27" s="10">
        <f t="shared" si="2"/>
        <v>0.06174155703654806</v>
      </c>
      <c r="O27" s="10">
        <v>0.06036790250041258</v>
      </c>
      <c r="P27" s="10">
        <v>0.06720200466984291</v>
      </c>
      <c r="Q27" s="10">
        <v>0.07938948687280928</v>
      </c>
      <c r="R27" s="10">
        <v>0.08884332820776465</v>
      </c>
      <c r="S27" s="10">
        <v>0.09681644740603008</v>
      </c>
      <c r="T27" s="10">
        <v>0.10735235491738454</v>
      </c>
      <c r="U27" s="10">
        <v>0.10365054957546044</v>
      </c>
      <c r="V27" s="10">
        <v>0.10011959678814036</v>
      </c>
      <c r="W27" s="10">
        <v>0.08713480266530763</v>
      </c>
      <c r="X27" s="10">
        <v>0.07950338857569281</v>
      </c>
      <c r="Y27" s="10">
        <v>0.06720200466984291</v>
      </c>
      <c r="Z27" s="10">
        <v>0.06241813315136104</v>
      </c>
    </row>
    <row r="28" spans="3:26" ht="11.25">
      <c r="C28" s="10">
        <f t="shared" si="1"/>
        <v>0.0626231562163246</v>
      </c>
      <c r="D28" s="10">
        <f t="shared" si="1"/>
        <v>0.07122387379682182</v>
      </c>
      <c r="E28" s="10">
        <f t="shared" si="1"/>
        <v>0.08250925451334455</v>
      </c>
      <c r="F28" s="10">
        <f t="shared" si="1"/>
        <v>0.09147445754319225</v>
      </c>
      <c r="G28" s="10">
        <f t="shared" si="1"/>
        <v>0.10029329688477706</v>
      </c>
      <c r="H28" s="10">
        <f t="shared" si="1"/>
        <v>0.10613075915454959</v>
      </c>
      <c r="I28" s="10">
        <f t="shared" si="1"/>
        <v>0.10248533515564481</v>
      </c>
      <c r="J28" s="10">
        <f t="shared" si="1"/>
        <v>0.09583461472760557</v>
      </c>
      <c r="K28" s="10">
        <f t="shared" si="1"/>
        <v>0.08461643601573474</v>
      </c>
      <c r="L28" s="10">
        <f t="shared" si="1"/>
        <v>0.07544393188676235</v>
      </c>
      <c r="M28" s="10">
        <f t="shared" si="1"/>
        <v>0.06562332706874391</v>
      </c>
      <c r="N28" s="10">
        <f t="shared" si="2"/>
        <v>0.06174155703654806</v>
      </c>
      <c r="O28" s="10">
        <v>0.06036790250041258</v>
      </c>
      <c r="P28" s="10">
        <v>0.06720200466984291</v>
      </c>
      <c r="Q28" s="10">
        <v>0.07938948687280928</v>
      </c>
      <c r="R28" s="10">
        <v>0.08884332820776465</v>
      </c>
      <c r="S28" s="10">
        <v>0.09681644740603008</v>
      </c>
      <c r="T28" s="10">
        <v>0.10735235491738454</v>
      </c>
      <c r="U28" s="10">
        <v>0.10365054957546044</v>
      </c>
      <c r="V28" s="10">
        <v>0.10011959678814036</v>
      </c>
      <c r="W28" s="10">
        <v>0.08713480266530763</v>
      </c>
      <c r="X28" s="10">
        <v>0.07950338857569281</v>
      </c>
      <c r="Y28" s="10">
        <v>0.06720200466984291</v>
      </c>
      <c r="Z28" s="10">
        <v>0.06241813315136104</v>
      </c>
    </row>
    <row r="29" spans="3:26" ht="11.25">
      <c r="C29" s="10">
        <f t="shared" si="1"/>
        <v>0.0626231562163246</v>
      </c>
      <c r="D29" s="10">
        <f t="shared" si="1"/>
        <v>0.07122387379682182</v>
      </c>
      <c r="E29" s="10">
        <f t="shared" si="1"/>
        <v>0.08250925451334455</v>
      </c>
      <c r="F29" s="10">
        <f t="shared" si="1"/>
        <v>0.09147445754319225</v>
      </c>
      <c r="G29" s="10">
        <f t="shared" si="1"/>
        <v>0.10029329688477706</v>
      </c>
      <c r="H29" s="10">
        <f t="shared" si="1"/>
        <v>0.10613075915454959</v>
      </c>
      <c r="I29" s="10">
        <f t="shared" si="1"/>
        <v>0.10248533515564481</v>
      </c>
      <c r="J29" s="10">
        <f t="shared" si="1"/>
        <v>0.09583461472760557</v>
      </c>
      <c r="K29" s="10">
        <f t="shared" si="1"/>
        <v>0.08461643601573474</v>
      </c>
      <c r="L29" s="10">
        <f t="shared" si="1"/>
        <v>0.07544393188676235</v>
      </c>
      <c r="M29" s="10">
        <f t="shared" si="1"/>
        <v>0.06562332706874391</v>
      </c>
      <c r="N29" s="10">
        <f t="shared" si="2"/>
        <v>0.06174155703654806</v>
      </c>
      <c r="O29" s="10">
        <v>0.06036790250041258</v>
      </c>
      <c r="P29" s="10">
        <v>0.06720200466984291</v>
      </c>
      <c r="Q29" s="10">
        <v>0.07938948687280928</v>
      </c>
      <c r="R29" s="10">
        <v>0.08884332820776465</v>
      </c>
      <c r="S29" s="10">
        <v>0.09681644740603008</v>
      </c>
      <c r="T29" s="10">
        <v>0.10735235491738454</v>
      </c>
      <c r="U29" s="10">
        <v>0.10365054957546044</v>
      </c>
      <c r="V29" s="10">
        <v>0.10011959678814036</v>
      </c>
      <c r="W29" s="10">
        <v>0.08713480266530763</v>
      </c>
      <c r="X29" s="10">
        <v>0.07950338857569281</v>
      </c>
      <c r="Y29" s="10">
        <v>0.06720200466984291</v>
      </c>
      <c r="Z29" s="10">
        <v>0.06241813315136104</v>
      </c>
    </row>
    <row r="30" spans="3:26" ht="11.25">
      <c r="C30" s="10">
        <f t="shared" si="1"/>
        <v>0.0626231562163246</v>
      </c>
      <c r="D30" s="10">
        <f t="shared" si="1"/>
        <v>0.07122387379682182</v>
      </c>
      <c r="E30" s="10">
        <f t="shared" si="1"/>
        <v>0.08250925451334455</v>
      </c>
      <c r="F30" s="10">
        <f t="shared" si="1"/>
        <v>0.09147445754319225</v>
      </c>
      <c r="G30" s="10">
        <f t="shared" si="1"/>
        <v>0.10029329688477706</v>
      </c>
      <c r="H30" s="10">
        <f t="shared" si="1"/>
        <v>0.10613075915454959</v>
      </c>
      <c r="I30" s="10">
        <f t="shared" si="1"/>
        <v>0.10248533515564481</v>
      </c>
      <c r="J30" s="10">
        <f t="shared" si="1"/>
        <v>0.09583461472760557</v>
      </c>
      <c r="K30" s="10">
        <f t="shared" si="1"/>
        <v>0.08461643601573474</v>
      </c>
      <c r="L30" s="10">
        <f t="shared" si="1"/>
        <v>0.07544393188676235</v>
      </c>
      <c r="M30" s="10">
        <f t="shared" si="1"/>
        <v>0.06562332706874391</v>
      </c>
      <c r="N30" s="10">
        <f t="shared" si="2"/>
        <v>0.06174155703654806</v>
      </c>
      <c r="O30" s="10">
        <v>0.06036790250041258</v>
      </c>
      <c r="P30" s="10">
        <v>0.06720200466984291</v>
      </c>
      <c r="Q30" s="10">
        <v>0.07938948687280928</v>
      </c>
      <c r="R30" s="10">
        <v>0.08884332820776465</v>
      </c>
      <c r="S30" s="10">
        <v>0.09681644740603008</v>
      </c>
      <c r="T30" s="10">
        <v>0.10735235491738454</v>
      </c>
      <c r="U30" s="10">
        <v>0.10365054957546044</v>
      </c>
      <c r="V30" s="10">
        <v>0.10011959678814036</v>
      </c>
      <c r="W30" s="10">
        <v>0.08713480266530763</v>
      </c>
      <c r="X30" s="10">
        <v>0.07950338857569281</v>
      </c>
      <c r="Y30" s="10">
        <v>0.06720200466984291</v>
      </c>
      <c r="Z30" s="10">
        <v>0.06241813315136104</v>
      </c>
    </row>
    <row r="31" spans="3:26" ht="11.25">
      <c r="C31" s="10">
        <f t="shared" si="1"/>
        <v>0.0626231562163246</v>
      </c>
      <c r="D31" s="10">
        <f t="shared" si="1"/>
        <v>0.07122387379682182</v>
      </c>
      <c r="E31" s="10">
        <f t="shared" si="1"/>
        <v>0.08250925451334455</v>
      </c>
      <c r="F31" s="10">
        <f t="shared" si="1"/>
        <v>0.09147445754319225</v>
      </c>
      <c r="G31" s="10">
        <f t="shared" si="1"/>
        <v>0.10029329688477706</v>
      </c>
      <c r="H31" s="10">
        <f t="shared" si="1"/>
        <v>0.10613075915454959</v>
      </c>
      <c r="I31" s="10">
        <f t="shared" si="1"/>
        <v>0.10248533515564481</v>
      </c>
      <c r="J31" s="10">
        <f t="shared" si="1"/>
        <v>0.09583461472760557</v>
      </c>
      <c r="K31" s="10">
        <f t="shared" si="1"/>
        <v>0.08461643601573474</v>
      </c>
      <c r="L31" s="10">
        <f t="shared" si="1"/>
        <v>0.07544393188676235</v>
      </c>
      <c r="M31" s="10">
        <f aca="true" t="shared" si="3" ref="M31:M42">(0.67*Y31)+(0.33*Z31)</f>
        <v>0.06562332706874391</v>
      </c>
      <c r="N31" s="10">
        <f t="shared" si="2"/>
        <v>0.06174155703654806</v>
      </c>
      <c r="O31" s="10">
        <v>0.06036790250041258</v>
      </c>
      <c r="P31" s="10">
        <v>0.06720200466984291</v>
      </c>
      <c r="Q31" s="10">
        <v>0.07938948687280928</v>
      </c>
      <c r="R31" s="10">
        <v>0.08884332820776465</v>
      </c>
      <c r="S31" s="10">
        <v>0.09681644740603008</v>
      </c>
      <c r="T31" s="10">
        <v>0.10735235491738454</v>
      </c>
      <c r="U31" s="10">
        <v>0.10365054957546044</v>
      </c>
      <c r="V31" s="10">
        <v>0.10011959678814036</v>
      </c>
      <c r="W31" s="10">
        <v>0.08713480266530763</v>
      </c>
      <c r="X31" s="10">
        <v>0.07950338857569281</v>
      </c>
      <c r="Y31" s="10">
        <v>0.06720200466984291</v>
      </c>
      <c r="Z31" s="10">
        <v>0.06241813315136104</v>
      </c>
    </row>
    <row r="32" spans="3:26" ht="11.25">
      <c r="C32" s="10">
        <f t="shared" si="1"/>
        <v>0.0626231562163246</v>
      </c>
      <c r="D32" s="10">
        <f t="shared" si="1"/>
        <v>0.07122387379682182</v>
      </c>
      <c r="E32" s="10">
        <f t="shared" si="1"/>
        <v>0.08250925451334455</v>
      </c>
      <c r="F32" s="10">
        <f t="shared" si="1"/>
        <v>0.09147445754319225</v>
      </c>
      <c r="G32" s="10">
        <f t="shared" si="1"/>
        <v>0.10029329688477706</v>
      </c>
      <c r="H32" s="10">
        <f t="shared" si="1"/>
        <v>0.10613075915454959</v>
      </c>
      <c r="I32" s="10">
        <f t="shared" si="1"/>
        <v>0.10248533515564481</v>
      </c>
      <c r="J32" s="10">
        <f t="shared" si="1"/>
        <v>0.09583461472760557</v>
      </c>
      <c r="K32" s="10">
        <f t="shared" si="1"/>
        <v>0.08461643601573474</v>
      </c>
      <c r="L32" s="10">
        <f t="shared" si="1"/>
        <v>0.07544393188676235</v>
      </c>
      <c r="M32" s="10">
        <f t="shared" si="3"/>
        <v>0.06562332706874391</v>
      </c>
      <c r="N32" s="10">
        <f t="shared" si="2"/>
        <v>0.06174155703654806</v>
      </c>
      <c r="O32" s="10">
        <v>0.06036790250041258</v>
      </c>
      <c r="P32" s="10">
        <v>0.06720200466984291</v>
      </c>
      <c r="Q32" s="10">
        <v>0.07938948687280928</v>
      </c>
      <c r="R32" s="10">
        <v>0.08884332820776465</v>
      </c>
      <c r="S32" s="10">
        <v>0.09681644740603008</v>
      </c>
      <c r="T32" s="10">
        <v>0.10735235491738454</v>
      </c>
      <c r="U32" s="10">
        <v>0.10365054957546044</v>
      </c>
      <c r="V32" s="10">
        <v>0.10011959678814036</v>
      </c>
      <c r="W32" s="10">
        <v>0.08713480266530763</v>
      </c>
      <c r="X32" s="10">
        <v>0.07950338857569281</v>
      </c>
      <c r="Y32" s="10">
        <v>0.06720200466984291</v>
      </c>
      <c r="Z32" s="10">
        <v>0.06241813315136104</v>
      </c>
    </row>
    <row r="33" spans="3:26" ht="11.25">
      <c r="C33" s="10">
        <f t="shared" si="1"/>
        <v>0.0626231562163246</v>
      </c>
      <c r="D33" s="10">
        <f t="shared" si="1"/>
        <v>0.07122387379682182</v>
      </c>
      <c r="E33" s="10">
        <f t="shared" si="1"/>
        <v>0.08250925451334455</v>
      </c>
      <c r="F33" s="10">
        <f t="shared" si="1"/>
        <v>0.09147445754319225</v>
      </c>
      <c r="G33" s="10">
        <f t="shared" si="1"/>
        <v>0.10029329688477706</v>
      </c>
      <c r="H33" s="10">
        <f t="shared" si="1"/>
        <v>0.10613075915454959</v>
      </c>
      <c r="I33" s="10">
        <f t="shared" si="1"/>
        <v>0.10248533515564481</v>
      </c>
      <c r="J33" s="10">
        <f t="shared" si="1"/>
        <v>0.09583461472760557</v>
      </c>
      <c r="K33" s="10">
        <f t="shared" si="1"/>
        <v>0.08461643601573474</v>
      </c>
      <c r="L33" s="10">
        <f t="shared" si="1"/>
        <v>0.07544393188676235</v>
      </c>
      <c r="M33" s="10">
        <f t="shared" si="3"/>
        <v>0.06562332706874391</v>
      </c>
      <c r="N33" s="10">
        <f t="shared" si="2"/>
        <v>0.06174155703654806</v>
      </c>
      <c r="O33" s="10">
        <v>0.06036790250041258</v>
      </c>
      <c r="P33" s="10">
        <v>0.06720200466984291</v>
      </c>
      <c r="Q33" s="10">
        <v>0.07938948687280928</v>
      </c>
      <c r="R33" s="10">
        <v>0.08884332820776465</v>
      </c>
      <c r="S33" s="10">
        <v>0.09681644740603008</v>
      </c>
      <c r="T33" s="10">
        <v>0.10735235491738454</v>
      </c>
      <c r="U33" s="10">
        <v>0.10365054957546044</v>
      </c>
      <c r="V33" s="10">
        <v>0.10011959678814036</v>
      </c>
      <c r="W33" s="10">
        <v>0.08713480266530763</v>
      </c>
      <c r="X33" s="10">
        <v>0.07950338857569281</v>
      </c>
      <c r="Y33" s="10">
        <v>0.06720200466984291</v>
      </c>
      <c r="Z33" s="10">
        <v>0.06241813315136104</v>
      </c>
    </row>
    <row r="34" spans="3:26" ht="11.25">
      <c r="C34" s="10">
        <f t="shared" si="1"/>
        <v>0.0626231562163246</v>
      </c>
      <c r="D34" s="10">
        <f t="shared" si="1"/>
        <v>0.07122387379682182</v>
      </c>
      <c r="E34" s="10">
        <f t="shared" si="1"/>
        <v>0.08250925451334455</v>
      </c>
      <c r="F34" s="10">
        <f t="shared" si="1"/>
        <v>0.09147445754319225</v>
      </c>
      <c r="G34" s="10">
        <f t="shared" si="1"/>
        <v>0.10029329688477706</v>
      </c>
      <c r="H34" s="10">
        <f t="shared" si="1"/>
        <v>0.10613075915454959</v>
      </c>
      <c r="I34" s="10">
        <f t="shared" si="1"/>
        <v>0.10248533515564481</v>
      </c>
      <c r="J34" s="10">
        <f t="shared" si="1"/>
        <v>0.09583461472760557</v>
      </c>
      <c r="K34" s="10">
        <f t="shared" si="1"/>
        <v>0.08461643601573474</v>
      </c>
      <c r="L34" s="10">
        <f t="shared" si="1"/>
        <v>0.07544393188676235</v>
      </c>
      <c r="M34" s="10">
        <f t="shared" si="3"/>
        <v>0.06562332706874391</v>
      </c>
      <c r="N34" s="10">
        <f t="shared" si="2"/>
        <v>0.06174155703654806</v>
      </c>
      <c r="O34" s="10">
        <v>0.06036790250041258</v>
      </c>
      <c r="P34" s="10">
        <v>0.06720200466984291</v>
      </c>
      <c r="Q34" s="10">
        <v>0.07938948687280928</v>
      </c>
      <c r="R34" s="10">
        <v>0.08884332820776465</v>
      </c>
      <c r="S34" s="10">
        <v>0.09681644740603008</v>
      </c>
      <c r="T34" s="10">
        <v>0.10735235491738454</v>
      </c>
      <c r="U34" s="10">
        <v>0.10365054957546044</v>
      </c>
      <c r="V34" s="10">
        <v>0.10011959678814036</v>
      </c>
      <c r="W34" s="10">
        <v>0.08713480266530763</v>
      </c>
      <c r="X34" s="10">
        <v>0.07950338857569281</v>
      </c>
      <c r="Y34" s="10">
        <v>0.06720200466984291</v>
      </c>
      <c r="Z34" s="10">
        <v>0.06241813315136104</v>
      </c>
    </row>
    <row r="35" spans="3:26" ht="11.25">
      <c r="C35" s="10">
        <f t="shared" si="1"/>
        <v>0.0626231562163246</v>
      </c>
      <c r="D35" s="10">
        <f t="shared" si="1"/>
        <v>0.07122387379682182</v>
      </c>
      <c r="E35" s="10">
        <f t="shared" si="1"/>
        <v>0.08250925451334455</v>
      </c>
      <c r="F35" s="10">
        <f t="shared" si="1"/>
        <v>0.09147445754319225</v>
      </c>
      <c r="G35" s="10">
        <f t="shared" si="1"/>
        <v>0.10029329688477706</v>
      </c>
      <c r="H35" s="10">
        <f t="shared" si="1"/>
        <v>0.10613075915454959</v>
      </c>
      <c r="I35" s="10">
        <f t="shared" si="1"/>
        <v>0.10248533515564481</v>
      </c>
      <c r="J35" s="10">
        <f t="shared" si="1"/>
        <v>0.09583461472760557</v>
      </c>
      <c r="K35" s="10">
        <f t="shared" si="1"/>
        <v>0.08461643601573474</v>
      </c>
      <c r="L35" s="10">
        <f t="shared" si="1"/>
        <v>0.07544393188676235</v>
      </c>
      <c r="M35" s="10">
        <f t="shared" si="3"/>
        <v>0.06562332706874391</v>
      </c>
      <c r="N35" s="10">
        <f t="shared" si="2"/>
        <v>0.06174155703654806</v>
      </c>
      <c r="O35" s="10">
        <v>0.06036790250041258</v>
      </c>
      <c r="P35" s="10">
        <v>0.06720200466984291</v>
      </c>
      <c r="Q35" s="10">
        <v>0.07938948687280928</v>
      </c>
      <c r="R35" s="10">
        <v>0.08884332820776465</v>
      </c>
      <c r="S35" s="10">
        <v>0.09681644740603008</v>
      </c>
      <c r="T35" s="10">
        <v>0.10735235491738454</v>
      </c>
      <c r="U35" s="10">
        <v>0.10365054957546044</v>
      </c>
      <c r="V35" s="10">
        <v>0.10011959678814036</v>
      </c>
      <c r="W35" s="10">
        <v>0.08713480266530763</v>
      </c>
      <c r="X35" s="10">
        <v>0.07950338857569281</v>
      </c>
      <c r="Y35" s="10">
        <v>0.06720200466984291</v>
      </c>
      <c r="Z35" s="10">
        <v>0.06241813315136104</v>
      </c>
    </row>
    <row r="36" spans="2:26" ht="11.25">
      <c r="B36" t="s">
        <v>10</v>
      </c>
      <c r="C36" s="10">
        <f t="shared" si="1"/>
        <v>0.0626231562163246</v>
      </c>
      <c r="D36" s="10">
        <f t="shared" si="1"/>
        <v>0.07122387379682182</v>
      </c>
      <c r="E36" s="10">
        <f t="shared" si="1"/>
        <v>0.08250925451334455</v>
      </c>
      <c r="F36" s="10">
        <f t="shared" si="1"/>
        <v>0.09147445754319225</v>
      </c>
      <c r="G36" s="10">
        <f t="shared" si="1"/>
        <v>0.10029329688477706</v>
      </c>
      <c r="H36" s="10">
        <f t="shared" si="1"/>
        <v>0.10613075915454959</v>
      </c>
      <c r="I36" s="10">
        <f t="shared" si="1"/>
        <v>0.10248533515564481</v>
      </c>
      <c r="J36" s="10">
        <f t="shared" si="1"/>
        <v>0.09583461472760557</v>
      </c>
      <c r="K36" s="10">
        <f t="shared" si="1"/>
        <v>0.08461643601573474</v>
      </c>
      <c r="L36" s="10">
        <f t="shared" si="1"/>
        <v>0.07544393188676235</v>
      </c>
      <c r="M36" s="10">
        <f t="shared" si="3"/>
        <v>0.06562332706874391</v>
      </c>
      <c r="N36" s="10">
        <f t="shared" si="2"/>
        <v>0.06174155703654806</v>
      </c>
      <c r="O36" s="10">
        <v>0.06036790250041258</v>
      </c>
      <c r="P36" s="10">
        <v>0.06720200466984291</v>
      </c>
      <c r="Q36" s="10">
        <v>0.07938948687280928</v>
      </c>
      <c r="R36" s="10">
        <v>0.08884332820776465</v>
      </c>
      <c r="S36" s="10">
        <v>0.09681644740603008</v>
      </c>
      <c r="T36" s="10">
        <v>0.10735235491738454</v>
      </c>
      <c r="U36" s="10">
        <v>0.10365054957546044</v>
      </c>
      <c r="V36" s="10">
        <v>0.10011959678814036</v>
      </c>
      <c r="W36" s="10">
        <v>0.08713480266530763</v>
      </c>
      <c r="X36" s="10">
        <v>0.07950338857569281</v>
      </c>
      <c r="Y36" s="10">
        <v>0.06720200466984291</v>
      </c>
      <c r="Z36" s="10">
        <v>0.06241813315136104</v>
      </c>
    </row>
    <row r="37" spans="3:26" ht="11.25">
      <c r="C37" s="10">
        <f t="shared" si="1"/>
        <v>0.0626231562163246</v>
      </c>
      <c r="D37" s="10">
        <f t="shared" si="1"/>
        <v>0.07122387379682182</v>
      </c>
      <c r="E37" s="10">
        <f t="shared" si="1"/>
        <v>0.08250925451334455</v>
      </c>
      <c r="F37" s="10">
        <f t="shared" si="1"/>
        <v>0.09147445754319225</v>
      </c>
      <c r="G37" s="10">
        <f t="shared" si="1"/>
        <v>0.10029329688477706</v>
      </c>
      <c r="H37" s="10">
        <f t="shared" si="1"/>
        <v>0.10613075915454959</v>
      </c>
      <c r="I37" s="10">
        <f t="shared" si="1"/>
        <v>0.10248533515564481</v>
      </c>
      <c r="J37" s="10">
        <f t="shared" si="1"/>
        <v>0.09583461472760557</v>
      </c>
      <c r="K37" s="10">
        <f t="shared" si="1"/>
        <v>0.08461643601573474</v>
      </c>
      <c r="L37" s="10">
        <f t="shared" si="1"/>
        <v>0.07544393188676235</v>
      </c>
      <c r="M37" s="10">
        <f t="shared" si="3"/>
        <v>0.06562332706874391</v>
      </c>
      <c r="N37" s="10">
        <f t="shared" si="2"/>
        <v>0.06174155703654806</v>
      </c>
      <c r="O37" s="10">
        <v>0.06036790250041258</v>
      </c>
      <c r="P37" s="10">
        <v>0.06720200466984291</v>
      </c>
      <c r="Q37" s="10">
        <v>0.07938948687280928</v>
      </c>
      <c r="R37" s="10">
        <v>0.08884332820776465</v>
      </c>
      <c r="S37" s="10">
        <v>0.09681644740603008</v>
      </c>
      <c r="T37" s="10">
        <v>0.10735235491738454</v>
      </c>
      <c r="U37" s="10">
        <v>0.10365054957546044</v>
      </c>
      <c r="V37" s="10">
        <v>0.10011959678814036</v>
      </c>
      <c r="W37" s="10">
        <v>0.08713480266530763</v>
      </c>
      <c r="X37" s="10">
        <v>0.07950338857569281</v>
      </c>
      <c r="Y37" s="10">
        <v>0.06720200466984291</v>
      </c>
      <c r="Z37" s="10">
        <v>0.06241813315136104</v>
      </c>
    </row>
    <row r="38" spans="3:26" ht="11.25">
      <c r="C38" s="10">
        <f t="shared" si="1"/>
        <v>0.0626231562163246</v>
      </c>
      <c r="D38" s="10">
        <f t="shared" si="1"/>
        <v>0.07122387379682182</v>
      </c>
      <c r="E38" s="10">
        <f t="shared" si="1"/>
        <v>0.08250925451334455</v>
      </c>
      <c r="F38" s="10">
        <f t="shared" si="1"/>
        <v>0.09147445754319225</v>
      </c>
      <c r="G38" s="10">
        <f t="shared" si="1"/>
        <v>0.10029329688477706</v>
      </c>
      <c r="H38" s="10">
        <f t="shared" si="1"/>
        <v>0.10613075915454959</v>
      </c>
      <c r="I38" s="10">
        <f t="shared" si="1"/>
        <v>0.10248533515564481</v>
      </c>
      <c r="J38" s="10">
        <f t="shared" si="1"/>
        <v>0.09583461472760557</v>
      </c>
      <c r="K38" s="10">
        <f t="shared" si="1"/>
        <v>0.08461643601573474</v>
      </c>
      <c r="L38" s="10">
        <f t="shared" si="1"/>
        <v>0.07544393188676235</v>
      </c>
      <c r="M38" s="10">
        <f t="shared" si="3"/>
        <v>0.06562332706874391</v>
      </c>
      <c r="N38" s="10">
        <f t="shared" si="2"/>
        <v>0.06174155703654806</v>
      </c>
      <c r="O38" s="10">
        <v>0.06036790250041258</v>
      </c>
      <c r="P38" s="10">
        <v>0.06720200466984291</v>
      </c>
      <c r="Q38" s="10">
        <v>0.07938948687280928</v>
      </c>
      <c r="R38" s="10">
        <v>0.08884332820776465</v>
      </c>
      <c r="S38" s="10">
        <v>0.09681644740603008</v>
      </c>
      <c r="T38" s="10">
        <v>0.10735235491738454</v>
      </c>
      <c r="U38" s="10">
        <v>0.10365054957546044</v>
      </c>
      <c r="V38" s="10">
        <v>0.10011959678814036</v>
      </c>
      <c r="W38" s="10">
        <v>0.08713480266530763</v>
      </c>
      <c r="X38" s="10">
        <v>0.07950338857569281</v>
      </c>
      <c r="Y38" s="10">
        <v>0.06720200466984291</v>
      </c>
      <c r="Z38" s="10">
        <v>0.06241813315136104</v>
      </c>
    </row>
    <row r="39" spans="3:26" ht="11.25">
      <c r="C39" s="10">
        <f t="shared" si="1"/>
        <v>0.0626231562163246</v>
      </c>
      <c r="D39" s="10">
        <f t="shared" si="1"/>
        <v>0.07122387379682182</v>
      </c>
      <c r="E39" s="10">
        <f t="shared" si="1"/>
        <v>0.08250925451334455</v>
      </c>
      <c r="F39" s="10">
        <f t="shared" si="1"/>
        <v>0.09147445754319225</v>
      </c>
      <c r="G39" s="10">
        <f t="shared" si="1"/>
        <v>0.10029329688477706</v>
      </c>
      <c r="H39" s="10">
        <f t="shared" si="1"/>
        <v>0.10613075915454959</v>
      </c>
      <c r="I39" s="10">
        <f t="shared" si="1"/>
        <v>0.10248533515564481</v>
      </c>
      <c r="J39" s="10">
        <f t="shared" si="1"/>
        <v>0.09583461472760557</v>
      </c>
      <c r="K39" s="10">
        <f t="shared" si="1"/>
        <v>0.08461643601573474</v>
      </c>
      <c r="L39" s="10">
        <f t="shared" si="1"/>
        <v>0.07544393188676235</v>
      </c>
      <c r="M39" s="10">
        <f t="shared" si="3"/>
        <v>0.06562332706874391</v>
      </c>
      <c r="N39" s="10">
        <f t="shared" si="2"/>
        <v>0.06174155703654806</v>
      </c>
      <c r="O39" s="10">
        <v>0.06036790250041258</v>
      </c>
      <c r="P39" s="10">
        <v>0.06720200466984291</v>
      </c>
      <c r="Q39" s="10">
        <v>0.07938948687280928</v>
      </c>
      <c r="R39" s="10">
        <v>0.08884332820776465</v>
      </c>
      <c r="S39" s="10">
        <v>0.09681644740603008</v>
      </c>
      <c r="T39" s="10">
        <v>0.10735235491738454</v>
      </c>
      <c r="U39" s="10">
        <v>0.10365054957546044</v>
      </c>
      <c r="V39" s="10">
        <v>0.10011959678814036</v>
      </c>
      <c r="W39" s="10">
        <v>0.08713480266530763</v>
      </c>
      <c r="X39" s="10">
        <v>0.07950338857569281</v>
      </c>
      <c r="Y39" s="10">
        <v>0.06720200466984291</v>
      </c>
      <c r="Z39" s="10">
        <v>0.06241813315136104</v>
      </c>
    </row>
    <row r="40" spans="3:26" ht="11.25">
      <c r="C40" s="10">
        <f t="shared" si="1"/>
        <v>0.06262315621632461</v>
      </c>
      <c r="D40" s="10">
        <f>(0.67*P40)+(0.33*Q40)</f>
        <v>0.07122387379682182</v>
      </c>
      <c r="E40" s="10">
        <f t="shared" si="1"/>
        <v>0.0825092545133446</v>
      </c>
      <c r="F40" s="10">
        <f t="shared" si="1"/>
        <v>0.09147445754319228</v>
      </c>
      <c r="G40" s="10">
        <f t="shared" si="1"/>
        <v>0.10029329688477721</v>
      </c>
      <c r="H40" s="10">
        <f t="shared" si="1"/>
        <v>0.10613075915454975</v>
      </c>
      <c r="I40" s="10">
        <f t="shared" si="1"/>
        <v>0.1024853351556444</v>
      </c>
      <c r="J40" s="10">
        <f t="shared" si="1"/>
        <v>0.09583461472760532</v>
      </c>
      <c r="K40" s="10">
        <f t="shared" si="1"/>
        <v>0.08461643601573471</v>
      </c>
      <c r="L40" s="10">
        <f t="shared" si="1"/>
        <v>0.07544393188676234</v>
      </c>
      <c r="M40" s="10">
        <f t="shared" si="3"/>
        <v>0.06562332706874388</v>
      </c>
      <c r="N40" s="10">
        <f t="shared" si="2"/>
        <v>0.06174155703654803</v>
      </c>
      <c r="O40" s="10">
        <v>0.0603679025004126</v>
      </c>
      <c r="P40" s="10">
        <v>0.0672020046698429</v>
      </c>
      <c r="Q40" s="10">
        <v>0.0793894868728093</v>
      </c>
      <c r="R40" s="10">
        <v>0.0888433282077647</v>
      </c>
      <c r="S40" s="10">
        <v>0.0968164474060301</v>
      </c>
      <c r="T40" s="10">
        <v>0.107352354917385</v>
      </c>
      <c r="U40" s="10">
        <v>0.10365054957546</v>
      </c>
      <c r="V40" s="10">
        <v>0.10011959678814</v>
      </c>
      <c r="W40" s="10">
        <v>0.0871348026653076</v>
      </c>
      <c r="X40" s="10">
        <v>0.0795033885756928</v>
      </c>
      <c r="Y40" s="10">
        <v>0.0672020046698429</v>
      </c>
      <c r="Z40" s="10">
        <v>0.062418133151361</v>
      </c>
    </row>
    <row r="41" spans="3:26" ht="11.25">
      <c r="C41" s="10">
        <f t="shared" si="1"/>
        <v>0.06262315621632461</v>
      </c>
      <c r="D41" s="10">
        <f>(0.67*P41)+(0.33*Q41)</f>
        <v>0.07122387379682182</v>
      </c>
      <c r="E41" s="10">
        <f t="shared" si="1"/>
        <v>0.0825092545133446</v>
      </c>
      <c r="F41" s="10">
        <f t="shared" si="1"/>
        <v>0.09147445754319228</v>
      </c>
      <c r="G41" s="10">
        <f t="shared" si="1"/>
        <v>0.10029329688477721</v>
      </c>
      <c r="H41" s="10">
        <f t="shared" si="1"/>
        <v>0.10613075915454975</v>
      </c>
      <c r="I41" s="10">
        <f t="shared" si="1"/>
        <v>0.1024853351556444</v>
      </c>
      <c r="J41" s="10">
        <f t="shared" si="1"/>
        <v>0.09583461472760532</v>
      </c>
      <c r="K41" s="10">
        <f t="shared" si="1"/>
        <v>0.08461643601573471</v>
      </c>
      <c r="L41" s="10">
        <f t="shared" si="1"/>
        <v>0.07544393188676234</v>
      </c>
      <c r="M41" s="10">
        <f t="shared" si="3"/>
        <v>0.06562332706874388</v>
      </c>
      <c r="N41" s="10">
        <f t="shared" si="2"/>
        <v>0.06174155703654803</v>
      </c>
      <c r="O41" s="10">
        <v>0.0603679025004126</v>
      </c>
      <c r="P41" s="10">
        <v>0.0672020046698429</v>
      </c>
      <c r="Q41" s="10">
        <v>0.0793894868728093</v>
      </c>
      <c r="R41" s="10">
        <v>0.0888433282077647</v>
      </c>
      <c r="S41" s="10">
        <v>0.0968164474060301</v>
      </c>
      <c r="T41" s="10">
        <v>0.107352354917385</v>
      </c>
      <c r="U41" s="10">
        <v>0.10365054957546</v>
      </c>
      <c r="V41" s="10">
        <v>0.10011959678814</v>
      </c>
      <c r="W41" s="10">
        <v>0.0871348026653076</v>
      </c>
      <c r="X41" s="10">
        <v>0.0795033885756928</v>
      </c>
      <c r="Y41" s="10">
        <v>0.0672020046698429</v>
      </c>
      <c r="Z41" s="10">
        <v>0.062418133151361</v>
      </c>
    </row>
    <row r="42" spans="3:26" ht="11.25">
      <c r="C42" s="10">
        <f>(0.67*O42)+(0.33*P42)</f>
        <v>0.06262315621632461</v>
      </c>
      <c r="D42" s="10">
        <f>(0.67*P42)+(0.33*Q42)</f>
        <v>0.07122387379682182</v>
      </c>
      <c r="E42" s="10">
        <f aca="true" t="shared" si="4" ref="E42:L42">(0.67*Q42)+(0.33*R42)</f>
        <v>0.0825092545133446</v>
      </c>
      <c r="F42" s="10">
        <f t="shared" si="4"/>
        <v>0.09147445754319228</v>
      </c>
      <c r="G42" s="10">
        <f t="shared" si="4"/>
        <v>0.10029329688477721</v>
      </c>
      <c r="H42" s="10">
        <f t="shared" si="4"/>
        <v>0.10613075915454975</v>
      </c>
      <c r="I42" s="10">
        <f t="shared" si="4"/>
        <v>0.1024853351556444</v>
      </c>
      <c r="J42" s="10">
        <f t="shared" si="4"/>
        <v>0.09583461472760532</v>
      </c>
      <c r="K42" s="10">
        <f t="shared" si="4"/>
        <v>0.08461643601573471</v>
      </c>
      <c r="L42" s="10">
        <f t="shared" si="4"/>
        <v>0.07544393188676234</v>
      </c>
      <c r="M42" s="10">
        <f t="shared" si="3"/>
        <v>0.06562332706874388</v>
      </c>
      <c r="N42" s="10">
        <f t="shared" si="2"/>
        <v>0.06174155703654803</v>
      </c>
      <c r="O42" s="10">
        <v>0.0603679025004126</v>
      </c>
      <c r="P42" s="10">
        <v>0.0672020046698429</v>
      </c>
      <c r="Q42" s="10">
        <v>0.0793894868728093</v>
      </c>
      <c r="R42" s="10">
        <v>0.0888433282077647</v>
      </c>
      <c r="S42" s="10">
        <v>0.0968164474060301</v>
      </c>
      <c r="T42" s="10">
        <v>0.107352354917385</v>
      </c>
      <c r="U42" s="10">
        <v>0.10365054957546</v>
      </c>
      <c r="V42" s="10">
        <v>0.10011959678814</v>
      </c>
      <c r="W42" s="10">
        <v>0.0871348026653076</v>
      </c>
      <c r="X42" s="10">
        <v>0.0795033885756928</v>
      </c>
      <c r="Y42" s="10">
        <v>0.0672020046698429</v>
      </c>
      <c r="Z42" s="10">
        <v>0.062418133151361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W. Smith</cp:lastModifiedBy>
  <cp:lastPrinted>2001-09-13T18:36:05Z</cp:lastPrinted>
  <dcterms:created xsi:type="dcterms:W3CDTF">2001-09-10T19:20:18Z</dcterms:created>
  <dcterms:modified xsi:type="dcterms:W3CDTF">2001-09-13T18:36:26Z</dcterms:modified>
  <cp:category/>
  <cp:version/>
  <cp:contentType/>
  <cp:contentStatus/>
</cp:coreProperties>
</file>