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345" activeTab="0"/>
  </bookViews>
  <sheets>
    <sheet name="corrected_30yr_tmax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<sst xmlns="http://schemas.openxmlformats.org/spreadsheetml/2006/main" count="46" uniqueCount="46">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</sst>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A\Canopy%20Corrections\Final%20Corrections%20jan02\straight_canopy_temp_prism_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 yr tmax"/>
      <sheetName val="30 yr tmin"/>
      <sheetName val="FO site radn"/>
      <sheetName val="Theo site radn"/>
      <sheetName val="radn"/>
      <sheetName val="svf"/>
      <sheetName val="1-svf"/>
      <sheetName val="canopy corr tmax"/>
      <sheetName val="canopy corr tmin"/>
      <sheetName val="prism corr tmax"/>
      <sheetName val="prism corr tmin"/>
    </sheetNames>
    <sheetDataSet>
      <sheetData sheetId="0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</row>
        <row r="4">
          <cell r="B4">
            <v>5</v>
          </cell>
          <cell r="C4">
            <v>7.7</v>
          </cell>
          <cell r="D4">
            <v>11.5</v>
          </cell>
          <cell r="E4">
            <v>15.4</v>
          </cell>
          <cell r="F4">
            <v>19.4</v>
          </cell>
          <cell r="G4">
            <v>23.4</v>
          </cell>
          <cell r="H4">
            <v>28</v>
          </cell>
          <cell r="I4">
            <v>28.2</v>
          </cell>
          <cell r="J4">
            <v>24.9</v>
          </cell>
          <cell r="K4">
            <v>16.9</v>
          </cell>
          <cell r="L4">
            <v>8</v>
          </cell>
          <cell r="M4">
            <v>4.2</v>
          </cell>
        </row>
        <row r="5">
          <cell r="B5">
            <v>3.6</v>
          </cell>
          <cell r="C5">
            <v>5.2</v>
          </cell>
          <cell r="D5">
            <v>7.9</v>
          </cell>
          <cell r="E5">
            <v>12.8</v>
          </cell>
          <cell r="F5">
            <v>18.3</v>
          </cell>
          <cell r="G5">
            <v>22.8</v>
          </cell>
          <cell r="H5">
            <v>27.7</v>
          </cell>
          <cell r="I5">
            <v>26.5</v>
          </cell>
          <cell r="J5">
            <v>19.5</v>
          </cell>
          <cell r="K5">
            <v>12.5</v>
          </cell>
          <cell r="L5">
            <v>6.4</v>
          </cell>
          <cell r="M5">
            <v>3.4</v>
          </cell>
        </row>
        <row r="6">
          <cell r="B6">
            <v>7.5</v>
          </cell>
          <cell r="C6">
            <v>8.8</v>
          </cell>
          <cell r="D6">
            <v>10.9</v>
          </cell>
          <cell r="E6">
            <v>14</v>
          </cell>
          <cell r="F6">
            <v>17.4</v>
          </cell>
          <cell r="G6">
            <v>21.9</v>
          </cell>
          <cell r="H6">
            <v>26</v>
          </cell>
          <cell r="I6">
            <v>27</v>
          </cell>
          <cell r="J6">
            <v>22.9</v>
          </cell>
          <cell r="K6">
            <v>17.3</v>
          </cell>
          <cell r="L6">
            <v>8.4</v>
          </cell>
          <cell r="M6">
            <v>6.8</v>
          </cell>
        </row>
        <row r="7">
          <cell r="B7">
            <v>5.3</v>
          </cell>
          <cell r="C7">
            <v>6.3</v>
          </cell>
          <cell r="D7">
            <v>7.7</v>
          </cell>
          <cell r="E7">
            <v>10.3</v>
          </cell>
          <cell r="F7">
            <v>13.6</v>
          </cell>
          <cell r="G7">
            <v>18.6</v>
          </cell>
          <cell r="H7">
            <v>23.6</v>
          </cell>
          <cell r="I7">
            <v>24.3</v>
          </cell>
          <cell r="J7">
            <v>21.2</v>
          </cell>
          <cell r="K7">
            <v>14.6</v>
          </cell>
          <cell r="L7">
            <v>6.3</v>
          </cell>
          <cell r="M7">
            <v>5.3</v>
          </cell>
        </row>
        <row r="8">
          <cell r="B8">
            <v>4.5</v>
          </cell>
          <cell r="C8">
            <v>5.9</v>
          </cell>
          <cell r="D8">
            <v>6.6</v>
          </cell>
          <cell r="E8">
            <v>10</v>
          </cell>
          <cell r="F8">
            <v>12.1</v>
          </cell>
          <cell r="G8">
            <v>17.6</v>
          </cell>
          <cell r="H8">
            <v>21.4</v>
          </cell>
          <cell r="I8">
            <v>22.3</v>
          </cell>
          <cell r="J8">
            <v>18.8</v>
          </cell>
          <cell r="K8">
            <v>12.6</v>
          </cell>
          <cell r="L8">
            <v>5.5</v>
          </cell>
          <cell r="M8">
            <v>4.5</v>
          </cell>
        </row>
        <row r="9">
          <cell r="B9">
            <v>3.7</v>
          </cell>
          <cell r="C9">
            <v>5.2</v>
          </cell>
          <cell r="D9">
            <v>7.4</v>
          </cell>
          <cell r="E9">
            <v>10.2</v>
          </cell>
          <cell r="F9">
            <v>14.7</v>
          </cell>
          <cell r="G9">
            <v>19.3</v>
          </cell>
          <cell r="H9">
            <v>24.3</v>
          </cell>
          <cell r="I9">
            <v>23.4</v>
          </cell>
          <cell r="J9">
            <v>19.8</v>
          </cell>
          <cell r="K9">
            <v>13.4</v>
          </cell>
          <cell r="L9">
            <v>6.3</v>
          </cell>
          <cell r="M9">
            <v>3.6</v>
          </cell>
        </row>
        <row r="10">
          <cell r="B10">
            <v>6</v>
          </cell>
          <cell r="C10">
            <v>8.4</v>
          </cell>
          <cell r="D10">
            <v>10.6</v>
          </cell>
          <cell r="E10">
            <v>13.5</v>
          </cell>
          <cell r="F10">
            <v>17.7</v>
          </cell>
          <cell r="G10">
            <v>21.4</v>
          </cell>
          <cell r="H10">
            <v>25.7</v>
          </cell>
          <cell r="I10">
            <v>26.2</v>
          </cell>
          <cell r="J10">
            <v>23.6</v>
          </cell>
          <cell r="K10">
            <v>17.1</v>
          </cell>
          <cell r="L10">
            <v>8.1</v>
          </cell>
          <cell r="M10">
            <v>5.4</v>
          </cell>
        </row>
        <row r="11">
          <cell r="B11">
            <v>4.3</v>
          </cell>
          <cell r="C11">
            <v>6.2</v>
          </cell>
          <cell r="D11">
            <v>9.3</v>
          </cell>
          <cell r="E11">
            <v>12.6</v>
          </cell>
          <cell r="F11">
            <v>17.2</v>
          </cell>
          <cell r="G11">
            <v>21.2</v>
          </cell>
          <cell r="H11">
            <v>26</v>
          </cell>
          <cell r="I11">
            <v>25.8</v>
          </cell>
          <cell r="J11">
            <v>21.7</v>
          </cell>
          <cell r="K11">
            <v>14.5</v>
          </cell>
          <cell r="L11">
            <v>7.1</v>
          </cell>
          <cell r="M11">
            <v>4.1</v>
          </cell>
        </row>
        <row r="12">
          <cell r="B12">
            <v>2.9</v>
          </cell>
          <cell r="C12">
            <v>4.7</v>
          </cell>
          <cell r="D12">
            <v>5.6</v>
          </cell>
          <cell r="E12">
            <v>8.7</v>
          </cell>
          <cell r="F12">
            <v>14.3</v>
          </cell>
          <cell r="G12">
            <v>18.5</v>
          </cell>
          <cell r="H12">
            <v>23.2</v>
          </cell>
          <cell r="I12">
            <v>23.5</v>
          </cell>
          <cell r="J12">
            <v>19.1</v>
          </cell>
          <cell r="K12">
            <v>12.3</v>
          </cell>
          <cell r="L12">
            <v>5.4</v>
          </cell>
          <cell r="M12">
            <v>2.9</v>
          </cell>
        </row>
        <row r="13">
          <cell r="B13">
            <v>1.9</v>
          </cell>
          <cell r="C13">
            <v>2.4</v>
          </cell>
          <cell r="D13">
            <v>3.4</v>
          </cell>
          <cell r="E13">
            <v>5.7</v>
          </cell>
          <cell r="F13">
            <v>9.5</v>
          </cell>
          <cell r="G13">
            <v>14.4</v>
          </cell>
          <cell r="H13">
            <v>19.2</v>
          </cell>
          <cell r="I13">
            <v>19.1</v>
          </cell>
          <cell r="J13">
            <v>15.6</v>
          </cell>
          <cell r="K13">
            <v>9.9</v>
          </cell>
          <cell r="L13">
            <v>3.4</v>
          </cell>
          <cell r="M13">
            <v>1.7</v>
          </cell>
        </row>
        <row r="14">
          <cell r="B14">
            <v>3</v>
          </cell>
          <cell r="C14">
            <v>4.6</v>
          </cell>
          <cell r="D14">
            <v>6.1</v>
          </cell>
          <cell r="E14">
            <v>9</v>
          </cell>
          <cell r="F14">
            <v>13.1</v>
          </cell>
          <cell r="G14">
            <v>17.1</v>
          </cell>
          <cell r="H14">
            <v>21.6</v>
          </cell>
          <cell r="I14">
            <v>21.4</v>
          </cell>
          <cell r="J14">
            <v>17.8</v>
          </cell>
          <cell r="K14">
            <v>12.4</v>
          </cell>
          <cell r="L14">
            <v>5.5</v>
          </cell>
          <cell r="M14">
            <v>3.1</v>
          </cell>
        </row>
        <row r="15">
          <cell r="B15">
            <v>4</v>
          </cell>
          <cell r="C15">
            <v>6</v>
          </cell>
          <cell r="D15">
            <v>8.3</v>
          </cell>
          <cell r="E15">
            <v>11.5</v>
          </cell>
          <cell r="F15">
            <v>16</v>
          </cell>
          <cell r="G15">
            <v>19.8</v>
          </cell>
          <cell r="H15">
            <v>24.3</v>
          </cell>
          <cell r="I15">
            <v>24.1</v>
          </cell>
          <cell r="J15">
            <v>20</v>
          </cell>
          <cell r="K15">
            <v>13.7</v>
          </cell>
          <cell r="L15">
            <v>6.6</v>
          </cell>
          <cell r="M15">
            <v>3.8</v>
          </cell>
        </row>
        <row r="16">
          <cell r="B16">
            <v>4.7</v>
          </cell>
          <cell r="C16">
            <v>6.8</v>
          </cell>
          <cell r="D16">
            <v>8.9</v>
          </cell>
          <cell r="E16">
            <v>11.9</v>
          </cell>
          <cell r="F16">
            <v>16.2</v>
          </cell>
          <cell r="G16">
            <v>20</v>
          </cell>
          <cell r="H16">
            <v>24.9</v>
          </cell>
          <cell r="I16">
            <v>24.9</v>
          </cell>
          <cell r="J16">
            <v>21.5</v>
          </cell>
          <cell r="K16">
            <v>15.4</v>
          </cell>
          <cell r="L16">
            <v>7.2</v>
          </cell>
          <cell r="M16">
            <v>4.3</v>
          </cell>
        </row>
        <row r="17">
          <cell r="B17">
            <v>2.2</v>
          </cell>
          <cell r="C17">
            <v>3.1</v>
          </cell>
          <cell r="D17">
            <v>4.5</v>
          </cell>
          <cell r="E17">
            <v>7.3</v>
          </cell>
          <cell r="F17">
            <v>13</v>
          </cell>
          <cell r="G17">
            <v>17.7</v>
          </cell>
          <cell r="H17">
            <v>22.8</v>
          </cell>
          <cell r="I17">
            <v>21.7</v>
          </cell>
          <cell r="J17">
            <v>16.7</v>
          </cell>
          <cell r="K17">
            <v>11</v>
          </cell>
          <cell r="L17">
            <v>4.4</v>
          </cell>
          <cell r="M17">
            <v>2</v>
          </cell>
        </row>
        <row r="18">
          <cell r="B18">
            <v>3.9</v>
          </cell>
          <cell r="C18">
            <v>5.2</v>
          </cell>
          <cell r="D18">
            <v>6.3</v>
          </cell>
          <cell r="E18">
            <v>9</v>
          </cell>
          <cell r="F18">
            <v>13.3</v>
          </cell>
          <cell r="G18">
            <v>17.5</v>
          </cell>
          <cell r="H18">
            <v>22</v>
          </cell>
          <cell r="I18">
            <v>21.7</v>
          </cell>
          <cell r="J18">
            <v>18</v>
          </cell>
          <cell r="K18">
            <v>12.2</v>
          </cell>
          <cell r="L18">
            <v>5.9</v>
          </cell>
          <cell r="M18">
            <v>3.8</v>
          </cell>
        </row>
        <row r="19">
          <cell r="B19">
            <v>4.5</v>
          </cell>
          <cell r="C19">
            <v>6.6</v>
          </cell>
          <cell r="D19">
            <v>8.4</v>
          </cell>
          <cell r="E19">
            <v>11.5</v>
          </cell>
          <cell r="F19">
            <v>15.8</v>
          </cell>
          <cell r="G19">
            <v>19.6</v>
          </cell>
          <cell r="H19">
            <v>23.9</v>
          </cell>
          <cell r="I19">
            <v>24.1</v>
          </cell>
          <cell r="J19">
            <v>21</v>
          </cell>
          <cell r="K19">
            <v>14.7</v>
          </cell>
          <cell r="L19">
            <v>6.5</v>
          </cell>
          <cell r="M19">
            <v>4.2</v>
          </cell>
        </row>
        <row r="20">
          <cell r="B20">
            <v>3.5</v>
          </cell>
          <cell r="C20">
            <v>5.7</v>
          </cell>
          <cell r="D20">
            <v>8.3</v>
          </cell>
          <cell r="E20">
            <v>11.3</v>
          </cell>
          <cell r="F20">
            <v>16.4</v>
          </cell>
          <cell r="G20">
            <v>20.5</v>
          </cell>
          <cell r="H20">
            <v>24.8</v>
          </cell>
          <cell r="I20">
            <v>24.2</v>
          </cell>
          <cell r="J20">
            <v>20</v>
          </cell>
          <cell r="K20">
            <v>13.4</v>
          </cell>
          <cell r="L20">
            <v>6.3</v>
          </cell>
          <cell r="M20">
            <v>3.4</v>
          </cell>
        </row>
        <row r="21">
          <cell r="B21">
            <v>5.6</v>
          </cell>
          <cell r="C21">
            <v>7.3</v>
          </cell>
          <cell r="D21">
            <v>9.1</v>
          </cell>
          <cell r="E21">
            <v>11.2</v>
          </cell>
          <cell r="F21">
            <v>15.8</v>
          </cell>
          <cell r="G21">
            <v>19.7</v>
          </cell>
          <cell r="H21">
            <v>24.5</v>
          </cell>
          <cell r="I21">
            <v>24.7</v>
          </cell>
          <cell r="J21">
            <v>21.6</v>
          </cell>
          <cell r="K21">
            <v>15.4</v>
          </cell>
          <cell r="L21">
            <v>7.4</v>
          </cell>
          <cell r="M21">
            <v>5</v>
          </cell>
        </row>
        <row r="22">
          <cell r="B22">
            <v>4</v>
          </cell>
          <cell r="C22">
            <v>5</v>
          </cell>
          <cell r="D22">
            <v>6.2</v>
          </cell>
          <cell r="E22">
            <v>8.6</v>
          </cell>
          <cell r="F22">
            <v>12.5</v>
          </cell>
          <cell r="G22">
            <v>16.8</v>
          </cell>
          <cell r="H22">
            <v>21.5</v>
          </cell>
          <cell r="I22">
            <v>21.7</v>
          </cell>
          <cell r="J22">
            <v>18.5</v>
          </cell>
          <cell r="K22">
            <v>12.5</v>
          </cell>
          <cell r="L22">
            <v>5.5</v>
          </cell>
          <cell r="M22">
            <v>3.7</v>
          </cell>
        </row>
        <row r="23">
          <cell r="B23">
            <v>6.7</v>
          </cell>
          <cell r="C23">
            <v>8</v>
          </cell>
          <cell r="D23">
            <v>9.9</v>
          </cell>
          <cell r="E23">
            <v>12.1</v>
          </cell>
          <cell r="F23">
            <v>16.1</v>
          </cell>
          <cell r="G23">
            <v>20.2</v>
          </cell>
          <cell r="H23">
            <v>24.7</v>
          </cell>
          <cell r="I23">
            <v>25.2</v>
          </cell>
          <cell r="J23">
            <v>22.3</v>
          </cell>
          <cell r="K23">
            <v>16.1</v>
          </cell>
          <cell r="L23">
            <v>7.9</v>
          </cell>
          <cell r="M23">
            <v>6</v>
          </cell>
        </row>
        <row r="24">
          <cell r="B24">
            <v>7.1</v>
          </cell>
          <cell r="C24">
            <v>9</v>
          </cell>
          <cell r="D24">
            <v>11.6</v>
          </cell>
          <cell r="E24">
            <v>14.6</v>
          </cell>
          <cell r="F24">
            <v>19.1</v>
          </cell>
          <cell r="G24">
            <v>23.3</v>
          </cell>
          <cell r="H24">
            <v>27.9</v>
          </cell>
          <cell r="I24">
            <v>28.2</v>
          </cell>
          <cell r="J24">
            <v>25.1</v>
          </cell>
          <cell r="K24">
            <v>18.1</v>
          </cell>
          <cell r="L24">
            <v>9.1</v>
          </cell>
          <cell r="M24">
            <v>6.3</v>
          </cell>
        </row>
        <row r="25">
          <cell r="B25">
            <v>4.7</v>
          </cell>
          <cell r="C25">
            <v>7.1</v>
          </cell>
          <cell r="D25">
            <v>10.5</v>
          </cell>
          <cell r="E25">
            <v>14</v>
          </cell>
          <cell r="F25">
            <v>19.8</v>
          </cell>
          <cell r="G25">
            <v>24.2</v>
          </cell>
          <cell r="H25">
            <v>29.1</v>
          </cell>
          <cell r="I25">
            <v>29</v>
          </cell>
          <cell r="J25">
            <v>23.8</v>
          </cell>
          <cell r="K25">
            <v>15.8</v>
          </cell>
          <cell r="L25">
            <v>7.3</v>
          </cell>
          <cell r="M25">
            <v>3.9</v>
          </cell>
        </row>
        <row r="26">
          <cell r="B26">
            <v>4.9</v>
          </cell>
          <cell r="C26">
            <v>7.3</v>
          </cell>
          <cell r="D26">
            <v>10.5</v>
          </cell>
          <cell r="E26">
            <v>14.7</v>
          </cell>
          <cell r="F26">
            <v>18.6</v>
          </cell>
          <cell r="G26">
            <v>22.8</v>
          </cell>
          <cell r="H26">
            <v>26.9</v>
          </cell>
          <cell r="I26">
            <v>27.8</v>
          </cell>
          <cell r="J26">
            <v>23</v>
          </cell>
          <cell r="K26">
            <v>15.8</v>
          </cell>
          <cell r="L26">
            <v>8.1</v>
          </cell>
          <cell r="M26">
            <v>4.5</v>
          </cell>
        </row>
        <row r="27">
          <cell r="B27">
            <v>2.4</v>
          </cell>
          <cell r="C27">
            <v>3.8</v>
          </cell>
          <cell r="D27">
            <v>5.5</v>
          </cell>
          <cell r="E27">
            <v>9</v>
          </cell>
          <cell r="F27">
            <v>15</v>
          </cell>
          <cell r="G27">
            <v>19.8</v>
          </cell>
          <cell r="H27">
            <v>25.1</v>
          </cell>
          <cell r="I27">
            <v>24.8</v>
          </cell>
          <cell r="J27">
            <v>17.2</v>
          </cell>
          <cell r="K27">
            <v>11.2</v>
          </cell>
          <cell r="L27">
            <v>5.3</v>
          </cell>
          <cell r="M27">
            <v>2.5</v>
          </cell>
        </row>
        <row r="28">
          <cell r="B28">
            <v>4.1</v>
          </cell>
          <cell r="C28">
            <v>5.2</v>
          </cell>
          <cell r="D28">
            <v>6.9</v>
          </cell>
          <cell r="E28">
            <v>9.1</v>
          </cell>
          <cell r="F28">
            <v>14.1</v>
          </cell>
          <cell r="G28">
            <v>17.1</v>
          </cell>
          <cell r="H28">
            <v>20</v>
          </cell>
          <cell r="I28">
            <v>19.3</v>
          </cell>
          <cell r="J28">
            <v>16.3</v>
          </cell>
          <cell r="K28">
            <v>12.5</v>
          </cell>
          <cell r="L28">
            <v>6.5</v>
          </cell>
          <cell r="M28">
            <v>4</v>
          </cell>
        </row>
        <row r="29">
          <cell r="B29">
            <v>2.7</v>
          </cell>
          <cell r="C29">
            <v>2.1</v>
          </cell>
          <cell r="D29">
            <v>3.4</v>
          </cell>
          <cell r="E29">
            <v>5.9</v>
          </cell>
          <cell r="F29">
            <v>8.8</v>
          </cell>
          <cell r="G29">
            <v>13.8</v>
          </cell>
          <cell r="H29">
            <v>18.1</v>
          </cell>
          <cell r="I29">
            <v>18</v>
          </cell>
          <cell r="J29">
            <v>15.1</v>
          </cell>
          <cell r="K29">
            <v>9.4</v>
          </cell>
          <cell r="L29">
            <v>2</v>
          </cell>
          <cell r="M29">
            <v>1.2</v>
          </cell>
        </row>
        <row r="30">
          <cell r="B30">
            <v>5.1</v>
          </cell>
          <cell r="C30">
            <v>6.7</v>
          </cell>
          <cell r="D30">
            <v>8.2</v>
          </cell>
          <cell r="E30">
            <v>10.3</v>
          </cell>
          <cell r="F30">
            <v>15</v>
          </cell>
          <cell r="G30">
            <v>18.9</v>
          </cell>
          <cell r="H30">
            <v>22.3</v>
          </cell>
          <cell r="I30">
            <v>21.7</v>
          </cell>
          <cell r="J30">
            <v>19.3</v>
          </cell>
          <cell r="K30">
            <v>13.4</v>
          </cell>
          <cell r="L30">
            <v>6.1</v>
          </cell>
          <cell r="M30">
            <v>5.5</v>
          </cell>
        </row>
        <row r="31">
          <cell r="B31">
            <v>2.6</v>
          </cell>
          <cell r="C31">
            <v>3.4</v>
          </cell>
          <cell r="D31">
            <v>4.7</v>
          </cell>
          <cell r="E31">
            <v>5.8</v>
          </cell>
          <cell r="F31">
            <v>10.6</v>
          </cell>
          <cell r="G31">
            <v>15.7</v>
          </cell>
          <cell r="H31">
            <v>20.7</v>
          </cell>
          <cell r="I31">
            <v>19.2</v>
          </cell>
          <cell r="J31">
            <v>17.8</v>
          </cell>
          <cell r="K31">
            <v>11.8</v>
          </cell>
          <cell r="L31">
            <v>4.1</v>
          </cell>
          <cell r="M31">
            <v>2.5</v>
          </cell>
        </row>
        <row r="32">
          <cell r="B32">
            <v>4.3</v>
          </cell>
          <cell r="C32">
            <v>4.9</v>
          </cell>
          <cell r="D32">
            <v>7</v>
          </cell>
          <cell r="E32">
            <v>10.8</v>
          </cell>
          <cell r="F32">
            <v>16.3</v>
          </cell>
          <cell r="G32">
            <v>19.4</v>
          </cell>
          <cell r="H32">
            <v>24.4</v>
          </cell>
          <cell r="I32">
            <v>22.9</v>
          </cell>
          <cell r="J32">
            <v>18.3</v>
          </cell>
          <cell r="K32">
            <v>13.2</v>
          </cell>
          <cell r="L32">
            <v>6.3</v>
          </cell>
          <cell r="M32">
            <v>4.6</v>
          </cell>
        </row>
        <row r="33">
          <cell r="B33">
            <v>3.9</v>
          </cell>
          <cell r="C33">
            <v>5.2</v>
          </cell>
          <cell r="D33">
            <v>7.3</v>
          </cell>
          <cell r="E33">
            <v>12</v>
          </cell>
          <cell r="F33">
            <v>16.1</v>
          </cell>
          <cell r="G33">
            <v>19</v>
          </cell>
          <cell r="H33">
            <v>23.9</v>
          </cell>
          <cell r="I33">
            <v>24.7</v>
          </cell>
          <cell r="J33">
            <v>20</v>
          </cell>
          <cell r="K33">
            <v>13.2</v>
          </cell>
          <cell r="L33">
            <v>6.6</v>
          </cell>
          <cell r="M33">
            <v>3.8</v>
          </cell>
        </row>
        <row r="34">
          <cell r="B34">
            <v>1.2</v>
          </cell>
          <cell r="C34">
            <v>1.7</v>
          </cell>
          <cell r="D34">
            <v>3</v>
          </cell>
          <cell r="E34">
            <v>5.5</v>
          </cell>
          <cell r="F34">
            <v>11.3</v>
          </cell>
          <cell r="G34">
            <v>16.4</v>
          </cell>
          <cell r="H34">
            <v>20.5</v>
          </cell>
          <cell r="I34">
            <v>19.1</v>
          </cell>
          <cell r="J34">
            <v>14.4</v>
          </cell>
          <cell r="K34">
            <v>9.5</v>
          </cell>
          <cell r="L34">
            <v>4.1</v>
          </cell>
          <cell r="M34">
            <v>1.4</v>
          </cell>
        </row>
        <row r="35">
          <cell r="B35">
            <v>2.1</v>
          </cell>
          <cell r="C35">
            <v>2.9</v>
          </cell>
          <cell r="D35">
            <v>4.4</v>
          </cell>
          <cell r="E35">
            <v>6.9</v>
          </cell>
          <cell r="F35">
            <v>12.6</v>
          </cell>
          <cell r="G35">
            <v>17.2</v>
          </cell>
          <cell r="H35">
            <v>21.4</v>
          </cell>
          <cell r="I35">
            <v>20.2</v>
          </cell>
          <cell r="J35">
            <v>14.5</v>
          </cell>
          <cell r="K35">
            <v>9.6</v>
          </cell>
          <cell r="L35">
            <v>4.9</v>
          </cell>
          <cell r="M35">
            <v>2.4</v>
          </cell>
        </row>
      </sheetData>
      <sheetData sheetId="4">
        <row r="3"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</row>
        <row r="4">
          <cell r="B4">
            <v>0.9001409454955454</v>
          </cell>
          <cell r="C4">
            <v>1.3024106084474116</v>
          </cell>
          <cell r="D4">
            <v>1.7165101265482399</v>
          </cell>
          <cell r="E4">
            <v>2.2302270725365236</v>
          </cell>
          <cell r="F4">
            <v>2.5862873849683368</v>
          </cell>
          <cell r="G4">
            <v>2.9539205411447327</v>
          </cell>
          <cell r="H4">
            <v>2.961370581369117</v>
          </cell>
          <cell r="I4">
            <v>2.568729365242831</v>
          </cell>
          <cell r="J4">
            <v>2.0276006628568837</v>
          </cell>
          <cell r="K4">
            <v>1.404667818373019</v>
          </cell>
          <cell r="L4">
            <v>0.9350166193581915</v>
          </cell>
          <cell r="M4">
            <v>0.7721021264573373</v>
          </cell>
        </row>
        <row r="5">
          <cell r="B5">
            <v>2.579363629535457</v>
          </cell>
          <cell r="C5">
            <v>4.913517117690023</v>
          </cell>
          <cell r="D5">
            <v>8.603817282422995</v>
          </cell>
          <cell r="E5">
            <v>11.538997172222725</v>
          </cell>
          <cell r="F5">
            <v>12.601538575707803</v>
          </cell>
          <cell r="G5">
            <v>15.104053384678835</v>
          </cell>
          <cell r="H5">
            <v>16.24321862949791</v>
          </cell>
          <cell r="I5">
            <v>14.68001196262008</v>
          </cell>
          <cell r="J5">
            <v>12.316721188608078</v>
          </cell>
          <cell r="K5">
            <v>7.432148079423543</v>
          </cell>
          <cell r="L5">
            <v>3.3161388359015866</v>
          </cell>
          <cell r="M5">
            <v>2.1908022307186807</v>
          </cell>
        </row>
        <row r="6">
          <cell r="B6">
            <v>0.9036815669101159</v>
          </cell>
          <cell r="C6">
            <v>1.4987868890300184</v>
          </cell>
          <cell r="D6">
            <v>2.1391978863712264</v>
          </cell>
          <cell r="E6">
            <v>2.694861652135174</v>
          </cell>
          <cell r="F6">
            <v>2.9713326670501843</v>
          </cell>
          <cell r="G6">
            <v>3.282337507510668</v>
          </cell>
          <cell r="H6">
            <v>3.1353029738866525</v>
          </cell>
          <cell r="I6">
            <v>2.628021720598536</v>
          </cell>
          <cell r="J6">
            <v>2.3301804515444484</v>
          </cell>
          <cell r="K6">
            <v>1.7737061603169249</v>
          </cell>
          <cell r="L6">
            <v>1.0566823460812147</v>
          </cell>
          <cell r="M6">
            <v>0.8026283617925771</v>
          </cell>
        </row>
        <row r="7">
          <cell r="B7">
            <v>0.34267601178808427</v>
          </cell>
          <cell r="C7">
            <v>0.40841757422740343</v>
          </cell>
          <cell r="D7">
            <v>0.5654914563521611</v>
          </cell>
          <cell r="E7">
            <v>1.0771207915401089</v>
          </cell>
          <cell r="F7">
            <v>1.6509556801305045</v>
          </cell>
          <cell r="G7">
            <v>1.9074005209653464</v>
          </cell>
          <cell r="H7">
            <v>1.584761328983582</v>
          </cell>
          <cell r="I7">
            <v>0.6712102622132221</v>
          </cell>
          <cell r="J7">
            <v>-0.14817216770667585</v>
          </cell>
          <cell r="K7">
            <v>0.016139668569755017</v>
          </cell>
          <cell r="L7">
            <v>0.24159982206325825</v>
          </cell>
          <cell r="M7">
            <v>0.2599391345660744</v>
          </cell>
        </row>
        <row r="8">
          <cell r="B8">
            <v>0.689007982916551</v>
          </cell>
          <cell r="C8">
            <v>1.1047584219033437</v>
          </cell>
          <cell r="D8">
            <v>1.5875542601730057</v>
          </cell>
          <cell r="E8">
            <v>1.924284824090499</v>
          </cell>
          <cell r="F8">
            <v>2.4079247569971898</v>
          </cell>
          <cell r="G8">
            <v>3.4112720684958546</v>
          </cell>
          <cell r="H8">
            <v>3.5911162951311297</v>
          </cell>
          <cell r="I8">
            <v>2.5469644592309244</v>
          </cell>
          <cell r="J8">
            <v>1.8525250429593072</v>
          </cell>
          <cell r="K8">
            <v>1.4594777432545634</v>
          </cell>
          <cell r="L8">
            <v>0.7430070708832259</v>
          </cell>
          <cell r="M8">
            <v>0.6260491041693244</v>
          </cell>
        </row>
        <row r="9">
          <cell r="B9">
            <v>2.277895205072157</v>
          </cell>
          <cell r="C9">
            <v>4.157590526641431</v>
          </cell>
          <cell r="D9">
            <v>6.787619387914816</v>
          </cell>
          <cell r="E9">
            <v>9.472935871796613</v>
          </cell>
          <cell r="F9">
            <v>10.662431682215228</v>
          </cell>
          <cell r="G9">
            <v>10.364322266268498</v>
          </cell>
          <cell r="H9">
            <v>10.819477742275277</v>
          </cell>
          <cell r="I9">
            <v>11.865925582145774</v>
          </cell>
          <cell r="J9">
            <v>9.421457815320483</v>
          </cell>
          <cell r="K9">
            <v>5.757751797217624</v>
          </cell>
          <cell r="L9">
            <v>2.861962780560085</v>
          </cell>
          <cell r="M9">
            <v>1.9745920022858159</v>
          </cell>
        </row>
        <row r="10">
          <cell r="B10">
            <v>3.006260623686182</v>
          </cell>
          <cell r="C10">
            <v>5.25018485540107</v>
          </cell>
          <cell r="D10">
            <v>8.778294027099035</v>
          </cell>
          <cell r="E10">
            <v>13.319116439664285</v>
          </cell>
          <cell r="F10">
            <v>15.215350721097458</v>
          </cell>
          <cell r="G10">
            <v>17.63632457826389</v>
          </cell>
          <cell r="H10">
            <v>18.541410742206054</v>
          </cell>
          <cell r="I10">
            <v>17.214268173981424</v>
          </cell>
          <cell r="J10">
            <v>13.701041152131697</v>
          </cell>
          <cell r="K10">
            <v>7.42664460552653</v>
          </cell>
          <cell r="L10">
            <v>3.6126591811064466</v>
          </cell>
          <cell r="M10">
            <v>2.58275276111808</v>
          </cell>
        </row>
        <row r="11">
          <cell r="B11">
            <v>2.949673517957153</v>
          </cell>
          <cell r="C11">
            <v>5.589296445138684</v>
          </cell>
          <cell r="D11">
            <v>9.54423536857199</v>
          </cell>
          <cell r="E11">
            <v>14.07383466461282</v>
          </cell>
          <cell r="F11">
            <v>16.040255558030005</v>
          </cell>
          <cell r="G11">
            <v>18.6318545278805</v>
          </cell>
          <cell r="H11">
            <v>19.84325275133878</v>
          </cell>
          <cell r="I11">
            <v>18.245275197487917</v>
          </cell>
          <cell r="J11">
            <v>14.696834378613818</v>
          </cell>
          <cell r="K11">
            <v>8.13843450253736</v>
          </cell>
          <cell r="L11">
            <v>3.714145271443764</v>
          </cell>
          <cell r="M11">
            <v>2.510385061556235</v>
          </cell>
        </row>
        <row r="12">
          <cell r="B12">
            <v>3.476291906641744</v>
          </cell>
          <cell r="C12">
            <v>6.191629003302067</v>
          </cell>
          <cell r="D12">
            <v>10.362008718643198</v>
          </cell>
          <cell r="E12">
            <v>15.16471057548178</v>
          </cell>
          <cell r="F12">
            <v>17.503960324879454</v>
          </cell>
          <cell r="G12">
            <v>21.447733737745313</v>
          </cell>
          <cell r="H12">
            <v>22.69711739839616</v>
          </cell>
          <cell r="I12">
            <v>19.789473860372677</v>
          </cell>
          <cell r="J12">
            <v>15.640027959939408</v>
          </cell>
          <cell r="K12">
            <v>8.802919458045443</v>
          </cell>
          <cell r="L12">
            <v>4.238797472503553</v>
          </cell>
          <cell r="M12">
            <v>2.992388296874803</v>
          </cell>
        </row>
        <row r="13">
          <cell r="B13">
            <v>3.2344841901233625</v>
          </cell>
          <cell r="C13">
            <v>5.789659690924386</v>
          </cell>
          <cell r="D13">
            <v>9.803272835062604</v>
          </cell>
          <cell r="E13">
            <v>14.74903235820972</v>
          </cell>
          <cell r="F13">
            <v>17.473946608211556</v>
          </cell>
          <cell r="G13">
            <v>20.40259380031338</v>
          </cell>
          <cell r="H13">
            <v>21.492590417083502</v>
          </cell>
          <cell r="I13">
            <v>20.264126464415945</v>
          </cell>
          <cell r="J13">
            <v>15.066158864928365</v>
          </cell>
          <cell r="K13">
            <v>8.209358145614399</v>
          </cell>
          <cell r="L13">
            <v>4.021394067795516</v>
          </cell>
          <cell r="M13">
            <v>2.7808814573711516</v>
          </cell>
        </row>
        <row r="14">
          <cell r="B14">
            <v>3.1979641465111985</v>
          </cell>
          <cell r="C14">
            <v>6.08199283549121</v>
          </cell>
          <cell r="D14">
            <v>10.210043435721209</v>
          </cell>
          <cell r="E14">
            <v>14.673870036242526</v>
          </cell>
          <cell r="F14">
            <v>17.34363811391973</v>
          </cell>
          <cell r="G14">
            <v>21.213339966372878</v>
          </cell>
          <cell r="H14">
            <v>22.484049500621587</v>
          </cell>
          <cell r="I14">
            <v>19.610243214477897</v>
          </cell>
          <cell r="J14">
            <v>15.017728060832432</v>
          </cell>
          <cell r="K14">
            <v>8.615704651779517</v>
          </cell>
          <cell r="L14">
            <v>4.069768713343284</v>
          </cell>
          <cell r="M14">
            <v>2.616513063068613</v>
          </cell>
        </row>
        <row r="15">
          <cell r="B15">
            <v>3.0723807419464526</v>
          </cell>
          <cell r="C15">
            <v>5.818754378758977</v>
          </cell>
          <cell r="D15">
            <v>9.9341064739454</v>
          </cell>
          <cell r="E15">
            <v>14.669767263617812</v>
          </cell>
          <cell r="F15">
            <v>17.433368227591522</v>
          </cell>
          <cell r="G15">
            <v>21.26569051340133</v>
          </cell>
          <cell r="H15">
            <v>22.754842229992494</v>
          </cell>
          <cell r="I15">
            <v>20.12148540570548</v>
          </cell>
          <cell r="J15">
            <v>15.246657901904939</v>
          </cell>
          <cell r="K15">
            <v>8.388013054205603</v>
          </cell>
          <cell r="L15">
            <v>3.8113634784103163</v>
          </cell>
          <cell r="M15">
            <v>2.7090512216201605</v>
          </cell>
        </row>
        <row r="16">
          <cell r="B16">
            <v>3.340468816089378</v>
          </cell>
          <cell r="C16">
            <v>5.839506635842711</v>
          </cell>
          <cell r="D16">
            <v>9.709125912453954</v>
          </cell>
          <cell r="E16">
            <v>14.632973274736038</v>
          </cell>
          <cell r="F16">
            <v>17.94616457025824</v>
          </cell>
          <cell r="G16">
            <v>22.017464100901712</v>
          </cell>
          <cell r="H16">
            <v>23.534266719081323</v>
          </cell>
          <cell r="I16">
            <v>20.347934740212448</v>
          </cell>
          <cell r="J16">
            <v>14.83699656364896</v>
          </cell>
          <cell r="K16">
            <v>8.191387443127223</v>
          </cell>
          <cell r="L16">
            <v>3.9961307241091775</v>
          </cell>
          <cell r="M16">
            <v>2.811928809482022</v>
          </cell>
        </row>
        <row r="17">
          <cell r="B17">
            <v>3.0889658130367676</v>
          </cell>
          <cell r="C17">
            <v>5.515211411784309</v>
          </cell>
          <cell r="D17">
            <v>9.389368264353942</v>
          </cell>
          <cell r="E17">
            <v>13.895653849417915</v>
          </cell>
          <cell r="F17">
            <v>16.41504974795711</v>
          </cell>
          <cell r="G17">
            <v>19.572802224970502</v>
          </cell>
          <cell r="H17">
            <v>20.895568692508608</v>
          </cell>
          <cell r="I17">
            <v>18.665849378542035</v>
          </cell>
          <cell r="J17">
            <v>14.223105712534972</v>
          </cell>
          <cell r="K17">
            <v>8.002184598649988</v>
          </cell>
          <cell r="L17">
            <v>3.7799228008144055</v>
          </cell>
          <cell r="M17">
            <v>2.67168060339797</v>
          </cell>
        </row>
        <row r="18">
          <cell r="B18">
            <v>3.375238320551827</v>
          </cell>
          <cell r="C18">
            <v>5.906793235366925</v>
          </cell>
          <cell r="D18">
            <v>10.090353668432197</v>
          </cell>
          <cell r="E18">
            <v>15.17688038527022</v>
          </cell>
          <cell r="F18">
            <v>17.924142574576262</v>
          </cell>
          <cell r="G18">
            <v>21.58898274700129</v>
          </cell>
          <cell r="H18">
            <v>23.052384579093477</v>
          </cell>
          <cell r="I18">
            <v>20.715553633983312</v>
          </cell>
          <cell r="J18">
            <v>15.738334823538455</v>
          </cell>
          <cell r="K18">
            <v>8.529479536897277</v>
          </cell>
          <cell r="L18">
            <v>4.059432229361215</v>
          </cell>
          <cell r="M18">
            <v>2.916317912364341</v>
          </cell>
        </row>
        <row r="19">
          <cell r="B19">
            <v>3.129199204606478</v>
          </cell>
          <cell r="C19">
            <v>5.778917648282634</v>
          </cell>
          <cell r="D19">
            <v>9.490113489236897</v>
          </cell>
          <cell r="E19">
            <v>14.09341094940208</v>
          </cell>
          <cell r="F19">
            <v>17.678142574274922</v>
          </cell>
          <cell r="G19">
            <v>21.357587834128314</v>
          </cell>
          <cell r="H19">
            <v>23.036162389799383</v>
          </cell>
          <cell r="I19">
            <v>19.952162211923916</v>
          </cell>
          <cell r="J19">
            <v>14.124460431751661</v>
          </cell>
          <cell r="K19">
            <v>7.868713864050074</v>
          </cell>
          <cell r="L19">
            <v>3.7815465976849714</v>
          </cell>
          <cell r="M19">
            <v>2.6653551478942537</v>
          </cell>
        </row>
        <row r="20">
          <cell r="B20">
            <v>3.193226702859958</v>
          </cell>
          <cell r="C20">
            <v>5.8544109762422405</v>
          </cell>
          <cell r="D20">
            <v>9.745018372233373</v>
          </cell>
          <cell r="E20">
            <v>14.273039288588995</v>
          </cell>
          <cell r="F20">
            <v>17.040698411489622</v>
          </cell>
          <cell r="G20">
            <v>20.520996945397876</v>
          </cell>
          <cell r="H20">
            <v>21.933987626148475</v>
          </cell>
          <cell r="I20">
            <v>19.508450518575188</v>
          </cell>
          <cell r="J20">
            <v>14.72754798415724</v>
          </cell>
          <cell r="K20">
            <v>8.345572087375748</v>
          </cell>
          <cell r="L20">
            <v>3.972281847943578</v>
          </cell>
          <cell r="M20">
            <v>2.736012768093662</v>
          </cell>
        </row>
        <row r="21">
          <cell r="B21">
            <v>3.373141367519586</v>
          </cell>
          <cell r="C21">
            <v>5.927354342807287</v>
          </cell>
          <cell r="D21">
            <v>9.556179631848257</v>
          </cell>
          <cell r="E21">
            <v>13.633124423559643</v>
          </cell>
          <cell r="F21">
            <v>16.715565663919463</v>
          </cell>
          <cell r="G21">
            <v>20.322937925706654</v>
          </cell>
          <cell r="H21">
            <v>21.468147896054617</v>
          </cell>
          <cell r="I21">
            <v>18.512093533659876</v>
          </cell>
          <cell r="J21">
            <v>13.393858851506435</v>
          </cell>
          <cell r="K21">
            <v>7.997238418763812</v>
          </cell>
          <cell r="L21">
            <v>4.09323077068246</v>
          </cell>
          <cell r="M21">
            <v>2.9073720691477165</v>
          </cell>
        </row>
        <row r="22">
          <cell r="B22">
            <v>3.202364750089533</v>
          </cell>
          <cell r="C22">
            <v>5.562930359501019</v>
          </cell>
          <cell r="D22">
            <v>8.899175297469883</v>
          </cell>
          <cell r="E22">
            <v>13.665761139827545</v>
          </cell>
          <cell r="F22">
            <v>16.692393622722093</v>
          </cell>
          <cell r="G22">
            <v>20.31172029429308</v>
          </cell>
          <cell r="H22">
            <v>21.560892924280658</v>
          </cell>
          <cell r="I22">
            <v>18.718015532668858</v>
          </cell>
          <cell r="J22">
            <v>13.636491306822276</v>
          </cell>
          <cell r="K22">
            <v>7.444305561822823</v>
          </cell>
          <cell r="L22">
            <v>3.807487568029991</v>
          </cell>
          <cell r="M22">
            <v>2.760513150422794</v>
          </cell>
        </row>
        <row r="23">
          <cell r="B23">
            <v>3.1939615821793295</v>
          </cell>
          <cell r="C23">
            <v>5.47687144261641</v>
          </cell>
          <cell r="D23">
            <v>8.555906995372787</v>
          </cell>
          <cell r="E23">
            <v>12.572555765568733</v>
          </cell>
          <cell r="F23">
            <v>16.142522880640826</v>
          </cell>
          <cell r="G23">
            <v>20.203713920334163</v>
          </cell>
          <cell r="H23">
            <v>21.39185248157396</v>
          </cell>
          <cell r="I23">
            <v>18.133212321497673</v>
          </cell>
          <cell r="J23">
            <v>12.354122819866474</v>
          </cell>
          <cell r="K23">
            <v>7.1084352546974054</v>
          </cell>
          <cell r="L23">
            <v>3.7905563940902693</v>
          </cell>
          <cell r="M23">
            <v>2.718811095155986</v>
          </cell>
        </row>
        <row r="24">
          <cell r="B24">
            <v>2.2853995256729434</v>
          </cell>
          <cell r="C24">
            <v>3.664440961407224</v>
          </cell>
          <cell r="D24">
            <v>5.22379719658206</v>
          </cell>
          <cell r="E24">
            <v>7.5705685682767125</v>
          </cell>
          <cell r="F24">
            <v>10.963371323550518</v>
          </cell>
          <cell r="G24">
            <v>14.980305689613347</v>
          </cell>
          <cell r="H24">
            <v>15.671009362430322</v>
          </cell>
          <cell r="I24">
            <v>11.188226340177172</v>
          </cell>
          <cell r="J24">
            <v>6.2275124788755996</v>
          </cell>
          <cell r="K24">
            <v>4.077859656628497</v>
          </cell>
          <cell r="L24">
            <v>2.609170803351536</v>
          </cell>
          <cell r="M24">
            <v>1.9360746700133633</v>
          </cell>
        </row>
        <row r="25">
          <cell r="B25">
            <v>3.261149769711945</v>
          </cell>
          <cell r="C25">
            <v>5.847786180355246</v>
          </cell>
          <cell r="D25">
            <v>9.628661053044496</v>
          </cell>
          <cell r="E25">
            <v>13.5778228749311</v>
          </cell>
          <cell r="F25">
            <v>16.74012057846604</v>
          </cell>
          <cell r="G25">
            <v>19.95201389572625</v>
          </cell>
          <cell r="H25">
            <v>21.21802952613227</v>
          </cell>
          <cell r="I25">
            <v>19.1703116127294</v>
          </cell>
          <cell r="J25">
            <v>14.094163855413733</v>
          </cell>
          <cell r="K25">
            <v>8.23428138704394</v>
          </cell>
          <cell r="L25">
            <v>3.945283882706879</v>
          </cell>
          <cell r="M25">
            <v>2.858792873705054</v>
          </cell>
        </row>
        <row r="26">
          <cell r="B26">
            <v>2.8708773634529456</v>
          </cell>
          <cell r="C26">
            <v>5.197652630762413</v>
          </cell>
          <cell r="D26">
            <v>8.939410278265674</v>
          </cell>
          <cell r="E26">
            <v>13.685508591778408</v>
          </cell>
          <cell r="F26">
            <v>16.452052745667316</v>
          </cell>
          <cell r="G26">
            <v>18.826996352622732</v>
          </cell>
          <cell r="H26">
            <v>20.208729765465595</v>
          </cell>
          <cell r="I26">
            <v>18.747892397048794</v>
          </cell>
          <cell r="J26">
            <v>13.883061682442962</v>
          </cell>
          <cell r="K26">
            <v>7.551164604546219</v>
          </cell>
          <cell r="L26">
            <v>3.5143652582874205</v>
          </cell>
          <cell r="M26">
            <v>2.460252970240167</v>
          </cell>
        </row>
        <row r="27">
          <cell r="B27">
            <v>2.097459455564394</v>
          </cell>
          <cell r="C27">
            <v>3.8138588934689936</v>
          </cell>
          <cell r="D27">
            <v>5.831340969603035</v>
          </cell>
          <cell r="E27">
            <v>7.887900447132818</v>
          </cell>
          <cell r="F27">
            <v>9.409568811085517</v>
          </cell>
          <cell r="G27">
            <v>10.803068372782846</v>
          </cell>
          <cell r="H27">
            <v>11.439115055180405</v>
          </cell>
          <cell r="I27">
            <v>10.56498974412265</v>
          </cell>
          <cell r="J27">
            <v>7.992239269878171</v>
          </cell>
          <cell r="K27">
            <v>4.997959668106656</v>
          </cell>
          <cell r="L27">
            <v>2.589453807411806</v>
          </cell>
          <cell r="M27">
            <v>1.8403376750402547</v>
          </cell>
        </row>
        <row r="28">
          <cell r="B28">
            <v>2.7842204675492264</v>
          </cell>
          <cell r="C28">
            <v>5.015874110638432</v>
          </cell>
          <cell r="D28">
            <v>8.889723745628501</v>
          </cell>
          <cell r="E28">
            <v>13.280701632236394</v>
          </cell>
          <cell r="F28">
            <v>15.491840636128682</v>
          </cell>
          <cell r="G28">
            <v>17.38505634458488</v>
          </cell>
          <cell r="H28">
            <v>18.633867771235067</v>
          </cell>
          <cell r="I28">
            <v>18.044103740560956</v>
          </cell>
          <cell r="J28">
            <v>13.746334716221218</v>
          </cell>
          <cell r="K28">
            <v>7.389387247080396</v>
          </cell>
          <cell r="L28">
            <v>3.361001639613841</v>
          </cell>
          <cell r="M28">
            <v>2.3800370945446985</v>
          </cell>
        </row>
        <row r="29">
          <cell r="B29">
            <v>3.196944857671273</v>
          </cell>
          <cell r="C29">
            <v>5.925153111610351</v>
          </cell>
          <cell r="D29">
            <v>9.976065093533979</v>
          </cell>
          <cell r="E29">
            <v>14.710169698556076</v>
          </cell>
          <cell r="F29">
            <v>16.97946587275476</v>
          </cell>
          <cell r="G29">
            <v>19.797933146347425</v>
          </cell>
          <cell r="H29">
            <v>20.999557359451448</v>
          </cell>
          <cell r="I29">
            <v>19.43260414266668</v>
          </cell>
          <cell r="J29">
            <v>15.195430011184534</v>
          </cell>
          <cell r="K29">
            <v>8.481182569482165</v>
          </cell>
          <cell r="L29">
            <v>3.9765582062269864</v>
          </cell>
          <cell r="M29">
            <v>2.7830607749613003</v>
          </cell>
        </row>
        <row r="30">
          <cell r="B30">
            <v>3.200733138591976</v>
          </cell>
          <cell r="C30">
            <v>5.636115639005042</v>
          </cell>
          <cell r="D30">
            <v>9.26291192171848</v>
          </cell>
          <cell r="E30">
            <v>13.868318504830071</v>
          </cell>
          <cell r="F30">
            <v>16.5603811241618</v>
          </cell>
          <cell r="G30">
            <v>20.456027576894254</v>
          </cell>
          <cell r="H30">
            <v>21.810913081149003</v>
          </cell>
          <cell r="I30">
            <v>18.762407965822963</v>
          </cell>
          <cell r="J30">
            <v>14.002127956382708</v>
          </cell>
          <cell r="K30">
            <v>7.8568144048790565</v>
          </cell>
          <cell r="L30">
            <v>3.8816194209989274</v>
          </cell>
          <cell r="M30">
            <v>2.7747532841047997</v>
          </cell>
        </row>
        <row r="31">
          <cell r="B31">
            <v>3.5538091526948623</v>
          </cell>
          <cell r="C31">
            <v>6.3301219729471425</v>
          </cell>
          <cell r="D31">
            <v>10.45385632856143</v>
          </cell>
          <cell r="E31">
            <v>15.246110368584501</v>
          </cell>
          <cell r="F31">
            <v>18.080022754904032</v>
          </cell>
          <cell r="G31">
            <v>21.281348776797937</v>
          </cell>
          <cell r="H31">
            <v>22.595659850185957</v>
          </cell>
          <cell r="I31">
            <v>20.462961068079533</v>
          </cell>
          <cell r="J31">
            <v>15.59793411283946</v>
          </cell>
          <cell r="K31">
            <v>8.875751581299289</v>
          </cell>
          <cell r="L31">
            <v>4.3555459785835495</v>
          </cell>
          <cell r="M31">
            <v>3.1143842966195465</v>
          </cell>
        </row>
        <row r="32">
          <cell r="B32">
            <v>3.154608060748875</v>
          </cell>
          <cell r="C32">
            <v>5.751031534867963</v>
          </cell>
          <cell r="D32">
            <v>9.771755943728362</v>
          </cell>
          <cell r="E32">
            <v>14.858104763146237</v>
          </cell>
          <cell r="F32">
            <v>18.03936830275248</v>
          </cell>
          <cell r="G32">
            <v>21.595318338385788</v>
          </cell>
          <cell r="H32">
            <v>23.100213395971426</v>
          </cell>
          <cell r="I32">
            <v>20.75288939910278</v>
          </cell>
          <cell r="J32">
            <v>15.287852247700547</v>
          </cell>
          <cell r="K32">
            <v>8.28956784010254</v>
          </cell>
          <cell r="L32">
            <v>3.9230013168686813</v>
          </cell>
          <cell r="M32">
            <v>2.4725070566151515</v>
          </cell>
        </row>
        <row r="33">
          <cell r="B33">
            <v>2.9833815874872354</v>
          </cell>
          <cell r="C33">
            <v>5.223198904897065</v>
          </cell>
          <cell r="D33">
            <v>8.651166334644511</v>
          </cell>
          <cell r="E33">
            <v>13.175849835619397</v>
          </cell>
          <cell r="F33">
            <v>16.09108863407434</v>
          </cell>
          <cell r="G33">
            <v>20.786720884743552</v>
          </cell>
          <cell r="H33">
            <v>22.350012913677755</v>
          </cell>
          <cell r="I33">
            <v>18.258914373935447</v>
          </cell>
          <cell r="J33">
            <v>13.390163981275473</v>
          </cell>
          <cell r="K33">
            <v>7.165112520539102</v>
          </cell>
          <cell r="L33">
            <v>3.4452377066219158</v>
          </cell>
          <cell r="M33">
            <v>2.617797062381646</v>
          </cell>
        </row>
        <row r="34">
          <cell r="B34">
            <v>2.9333510550864528</v>
          </cell>
          <cell r="C34">
            <v>5.311992086367729</v>
          </cell>
          <cell r="D34">
            <v>9.370075880273303</v>
          </cell>
          <cell r="E34">
            <v>14.206093941228435</v>
          </cell>
          <cell r="F34">
            <v>17.304511133122777</v>
          </cell>
          <cell r="G34">
            <v>20.296758477271467</v>
          </cell>
          <cell r="H34">
            <v>21.56984365266375</v>
          </cell>
          <cell r="I34">
            <v>19.753198443360056</v>
          </cell>
          <cell r="J34">
            <v>14.474096576046522</v>
          </cell>
          <cell r="K34">
            <v>7.670540959601892</v>
          </cell>
          <cell r="L34">
            <v>3.582615100515758</v>
          </cell>
          <cell r="M34">
            <v>2.544209904821488</v>
          </cell>
        </row>
        <row r="35">
          <cell r="B35">
            <v>2.626093466600172</v>
          </cell>
          <cell r="C35">
            <v>4.950615567566826</v>
          </cell>
          <cell r="D35">
            <v>8.377345127480421</v>
          </cell>
          <cell r="E35">
            <v>12.026823131431357</v>
          </cell>
          <cell r="F35">
            <v>15.316807650174162</v>
          </cell>
          <cell r="G35">
            <v>18.686914716367873</v>
          </cell>
          <cell r="H35">
            <v>19.91309413797825</v>
          </cell>
          <cell r="I35">
            <v>17.59121027626274</v>
          </cell>
          <cell r="J35">
            <v>12.263918572234273</v>
          </cell>
          <cell r="K35">
            <v>7.212851627694382</v>
          </cell>
          <cell r="L35">
            <v>3.249675483370993</v>
          </cell>
          <cell r="M35">
            <v>2.3258033505680227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9.140625" style="1" customWidth="1"/>
    <col min="2" max="14" width="8.28125" style="3" customWidth="1"/>
    <col min="15" max="16384" width="9.140625" style="3" customWidth="1"/>
  </cols>
  <sheetData>
    <row r="1" spans="2:14" ht="15.75"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42</v>
      </c>
      <c r="K1" s="2" t="s">
        <v>43</v>
      </c>
      <c r="L1" s="2" t="s">
        <v>44</v>
      </c>
      <c r="M1" s="2" t="s">
        <v>45</v>
      </c>
      <c r="N1" s="2" t="s">
        <v>0</v>
      </c>
    </row>
    <row r="3" spans="1:14" ht="15.75">
      <c r="A3" s="4" t="s">
        <v>1</v>
      </c>
      <c r="B3" s="5">
        <f>'[1]30 yr tmax'!B3+1.1681*'[1]radn'!B3</f>
        <v>2.1681</v>
      </c>
      <c r="C3" s="5">
        <f>'[1]30 yr tmax'!C3+0.7283*'[1]radn'!C3</f>
        <v>3.4566</v>
      </c>
      <c r="D3" s="5">
        <f>'[1]30 yr tmax'!D3+0.4495*'[1]radn'!D3</f>
        <v>4.3485</v>
      </c>
      <c r="E3" s="5">
        <f>'[1]30 yr tmax'!E3+0.334*'[1]radn'!E3</f>
        <v>5.336</v>
      </c>
      <c r="F3" s="5">
        <f>'[1]30 yr tmax'!F3+0.2376*'[1]radn'!F3</f>
        <v>6.188</v>
      </c>
      <c r="G3" s="5">
        <f>'[1]30 yr tmax'!G3+0.2246*'[1]radn'!G3</f>
        <v>7.3476</v>
      </c>
      <c r="H3" s="5">
        <f>'[1]30 yr tmax'!H3+0.2019*'[1]radn'!H3</f>
        <v>8.4133</v>
      </c>
      <c r="I3" s="5">
        <f>'[1]30 yr tmax'!I3+0.2453*'[1]radn'!I3</f>
        <v>9.9624</v>
      </c>
      <c r="J3" s="5">
        <f>'[1]30 yr tmax'!J3+0.3353*'[1]radn'!J3</f>
        <v>12.0177</v>
      </c>
      <c r="K3" s="5">
        <f>'[1]30 yr tmax'!K3+0.5252*'[1]radn'!K3</f>
        <v>15.251999999999999</v>
      </c>
      <c r="L3" s="5">
        <f>'[1]30 yr tmax'!L3+0.7585*'[1]radn'!L3</f>
        <v>19.3435</v>
      </c>
      <c r="M3" s="5">
        <f>'[1]30 yr tmax'!M3+1.4102*'[1]radn'!M3</f>
        <v>28.9224</v>
      </c>
      <c r="N3" s="3">
        <f>AVERAGE(B3:M3)</f>
        <v>10.229674999999999</v>
      </c>
    </row>
    <row r="4" spans="1:14" ht="15.75">
      <c r="A4" s="4" t="s">
        <v>2</v>
      </c>
      <c r="B4" s="5">
        <f>'[1]30 yr tmax'!B4+1.1681*'[1]radn'!B4</f>
        <v>6.051454638433347</v>
      </c>
      <c r="C4" s="5">
        <f>'[1]30 yr tmax'!C4+0.7283*'[1]radn'!C4</f>
        <v>8.64854564613225</v>
      </c>
      <c r="D4" s="5">
        <f>'[1]30 yr tmax'!D4+0.4495*'[1]radn'!D4</f>
        <v>12.271571301883434</v>
      </c>
      <c r="E4" s="5">
        <f>'[1]30 yr tmax'!E4+0.334*'[1]radn'!E4</f>
        <v>16.1448958422272</v>
      </c>
      <c r="F4" s="5">
        <f>'[1]30 yr tmax'!F4+0.2376*'[1]radn'!F4</f>
        <v>20.014501882668476</v>
      </c>
      <c r="G4" s="5">
        <f>'[1]30 yr tmax'!G4+0.2246*'[1]radn'!G4</f>
        <v>24.063450553541106</v>
      </c>
      <c r="H4" s="5">
        <f>'[1]30 yr tmax'!H4+0.2019*'[1]radn'!H4</f>
        <v>28.597900720378426</v>
      </c>
      <c r="I4" s="5">
        <f>'[1]30 yr tmax'!I4+0.2453*'[1]radn'!I4</f>
        <v>28.830109313294066</v>
      </c>
      <c r="J4" s="5">
        <f>'[1]30 yr tmax'!J4+0.3353*'[1]radn'!J4</f>
        <v>25.579854502255913</v>
      </c>
      <c r="K4" s="5">
        <f>'[1]30 yr tmax'!K4+0.5252*'[1]radn'!K4</f>
        <v>17.637731538209508</v>
      </c>
      <c r="L4" s="5">
        <f>'[1]30 yr tmax'!L4+0.7585*'[1]radn'!L4</f>
        <v>8.709210105783189</v>
      </c>
      <c r="M4" s="5">
        <f>'[1]30 yr tmax'!M4+1.4102*'[1]radn'!M4</f>
        <v>5.288818418730138</v>
      </c>
      <c r="N4" s="3">
        <f aca="true" t="shared" si="0" ref="N4:N35">AVERAGE(B4:M4)</f>
        <v>16.819837038628087</v>
      </c>
    </row>
    <row r="5" spans="1:14" ht="15.75">
      <c r="A5" s="4" t="s">
        <v>3</v>
      </c>
      <c r="B5" s="5">
        <f>'[1]30 yr tmax'!B5+1.1681*'[1]radn'!B5</f>
        <v>6.612954655660367</v>
      </c>
      <c r="C5" s="5">
        <f>'[1]30 yr tmax'!C5+0.7283*'[1]radn'!C5</f>
        <v>8.778514516813644</v>
      </c>
      <c r="D5" s="5">
        <f>'[1]30 yr tmax'!D5+0.4495*'[1]radn'!D5</f>
        <v>11.767415868449136</v>
      </c>
      <c r="E5" s="5">
        <f>'[1]30 yr tmax'!E5+0.334*'[1]radn'!E5</f>
        <v>16.65402505552239</v>
      </c>
      <c r="F5" s="5">
        <f>'[1]30 yr tmax'!F5+0.2376*'[1]radn'!F5</f>
        <v>21.294125565588175</v>
      </c>
      <c r="G5" s="5">
        <f>'[1]30 yr tmax'!G5+0.2246*'[1]radn'!G5</f>
        <v>26.192370390198867</v>
      </c>
      <c r="H5" s="5">
        <f>'[1]30 yr tmax'!H5+0.2019*'[1]radn'!H5</f>
        <v>30.979505841295627</v>
      </c>
      <c r="I5" s="5">
        <f>'[1]30 yr tmax'!I5+0.2453*'[1]radn'!I5</f>
        <v>30.101006934430707</v>
      </c>
      <c r="J5" s="5">
        <f>'[1]30 yr tmax'!J5+0.3353*'[1]radn'!J5</f>
        <v>23.62979661454029</v>
      </c>
      <c r="K5" s="5">
        <f>'[1]30 yr tmax'!K5+0.5252*'[1]radn'!K5</f>
        <v>16.403364171313246</v>
      </c>
      <c r="L5" s="5">
        <f>'[1]30 yr tmax'!L5+0.7585*'[1]radn'!L5</f>
        <v>8.915291307031353</v>
      </c>
      <c r="M5" s="5">
        <f>'[1]30 yr tmax'!M5+1.4102*'[1]radn'!M5</f>
        <v>6.489469305759483</v>
      </c>
      <c r="N5" s="3">
        <f t="shared" si="0"/>
        <v>17.31815335221694</v>
      </c>
    </row>
    <row r="6" spans="1:14" ht="15.75">
      <c r="A6" s="4" t="s">
        <v>4</v>
      </c>
      <c r="B6" s="5">
        <f>'[1]30 yr tmax'!B6+1.1681*'[1]radn'!B6</f>
        <v>8.555590438307707</v>
      </c>
      <c r="C6" s="5">
        <f>'[1]30 yr tmax'!C6+0.7283*'[1]radn'!C6</f>
        <v>9.891566491280564</v>
      </c>
      <c r="D6" s="5">
        <f>'[1]30 yr tmax'!D6+0.4495*'[1]radn'!D6</f>
        <v>11.861569449923866</v>
      </c>
      <c r="E6" s="5">
        <f>'[1]30 yr tmax'!E6+0.334*'[1]radn'!E6</f>
        <v>14.900083791813149</v>
      </c>
      <c r="F6" s="5">
        <f>'[1]30 yr tmax'!F6+0.2376*'[1]radn'!F6</f>
        <v>18.105988641691123</v>
      </c>
      <c r="G6" s="5">
        <f>'[1]30 yr tmax'!G6+0.2246*'[1]radn'!G6</f>
        <v>22.637213004186894</v>
      </c>
      <c r="H6" s="5">
        <f>'[1]30 yr tmax'!H6+0.2019*'[1]radn'!H6</f>
        <v>26.633017670427716</v>
      </c>
      <c r="I6" s="5">
        <f>'[1]30 yr tmax'!I6+0.2453*'[1]radn'!I6</f>
        <v>27.64465372806282</v>
      </c>
      <c r="J6" s="5">
        <f>'[1]30 yr tmax'!J6+0.3353*'[1]radn'!J6</f>
        <v>23.68130950540285</v>
      </c>
      <c r="K6" s="5">
        <f>'[1]30 yr tmax'!K6+0.5252*'[1]radn'!K6</f>
        <v>18.23155047539845</v>
      </c>
      <c r="L6" s="5">
        <f>'[1]30 yr tmax'!L6+0.7585*'[1]radn'!L6</f>
        <v>9.201493559502602</v>
      </c>
      <c r="M6" s="5">
        <f>'[1]30 yr tmax'!M6+1.4102*'[1]radn'!M6</f>
        <v>7.931866515799892</v>
      </c>
      <c r="N6" s="3">
        <f t="shared" si="0"/>
        <v>16.606325272649805</v>
      </c>
    </row>
    <row r="7" spans="1:14" ht="15.75">
      <c r="A7" s="4" t="s">
        <v>5</v>
      </c>
      <c r="B7" s="5">
        <f>'[1]30 yr tmax'!B7+1.1681*'[1]radn'!B7</f>
        <v>5.700279849369661</v>
      </c>
      <c r="C7" s="5">
        <f>'[1]30 yr tmax'!C7+0.7283*'[1]radn'!C7</f>
        <v>6.597450519309818</v>
      </c>
      <c r="D7" s="5">
        <f>'[1]30 yr tmax'!D7+0.4495*'[1]radn'!D7</f>
        <v>7.954188409630296</v>
      </c>
      <c r="E7" s="5">
        <f>'[1]30 yr tmax'!E7+0.334*'[1]radn'!E7</f>
        <v>10.659758344374398</v>
      </c>
      <c r="F7" s="5">
        <f>'[1]30 yr tmax'!F7+0.2376*'[1]radn'!F7</f>
        <v>13.992267069599007</v>
      </c>
      <c r="G7" s="5">
        <f>'[1]30 yr tmax'!G7+0.2246*'[1]radn'!G7</f>
        <v>19.02840215700882</v>
      </c>
      <c r="H7" s="5">
        <f>'[1]30 yr tmax'!H7+0.2019*'[1]radn'!H7</f>
        <v>23.919963312321787</v>
      </c>
      <c r="I7" s="5">
        <f>'[1]30 yr tmax'!I7+0.2453*'[1]radn'!I7</f>
        <v>24.464647877320903</v>
      </c>
      <c r="J7" s="5">
        <f>'[1]30 yr tmax'!J7+0.3353*'[1]radn'!J7</f>
        <v>21.15031787216795</v>
      </c>
      <c r="K7" s="5">
        <f>'[1]30 yr tmax'!K7+0.5252*'[1]radn'!K7</f>
        <v>14.608476553932835</v>
      </c>
      <c r="L7" s="5">
        <f>'[1]30 yr tmax'!L7+0.7585*'[1]radn'!L7</f>
        <v>6.483253465034982</v>
      </c>
      <c r="M7" s="5">
        <f>'[1]30 yr tmax'!M7+1.4102*'[1]radn'!M7</f>
        <v>5.666566167565078</v>
      </c>
      <c r="N7" s="3">
        <f t="shared" si="0"/>
        <v>13.352130966469625</v>
      </c>
    </row>
    <row r="8" spans="1:14" ht="15.75">
      <c r="A8" s="4" t="s">
        <v>6</v>
      </c>
      <c r="B8" s="5">
        <f>'[1]30 yr tmax'!B8+1.1681*'[1]radn'!B8</f>
        <v>5.304830224844823</v>
      </c>
      <c r="C8" s="5">
        <f>'[1]30 yr tmax'!C8+0.7283*'[1]radn'!C8</f>
        <v>6.704595558672206</v>
      </c>
      <c r="D8" s="5">
        <f>'[1]30 yr tmax'!D8+0.4495*'[1]radn'!D8</f>
        <v>7.313605639947766</v>
      </c>
      <c r="E8" s="5">
        <f>'[1]30 yr tmax'!E8+0.334*'[1]radn'!E8</f>
        <v>10.642711131246227</v>
      </c>
      <c r="F8" s="5">
        <f>'[1]30 yr tmax'!F8+0.2376*'[1]radn'!F8</f>
        <v>12.672122922262531</v>
      </c>
      <c r="G8" s="5">
        <f>'[1]30 yr tmax'!G8+0.2246*'[1]radn'!G8</f>
        <v>18.36617170658417</v>
      </c>
      <c r="H8" s="5">
        <f>'[1]30 yr tmax'!H8+0.2019*'[1]radn'!H8</f>
        <v>22.125046379986973</v>
      </c>
      <c r="I8" s="5">
        <f>'[1]30 yr tmax'!I8+0.2453*'[1]radn'!I8</f>
        <v>22.924770381849346</v>
      </c>
      <c r="J8" s="5">
        <f>'[1]30 yr tmax'!J8+0.3353*'[1]radn'!J8</f>
        <v>19.421151646904256</v>
      </c>
      <c r="K8" s="5">
        <f>'[1]30 yr tmax'!K8+0.5252*'[1]radn'!K8</f>
        <v>13.366517710757297</v>
      </c>
      <c r="L8" s="5">
        <f>'[1]30 yr tmax'!L8+0.7585*'[1]radn'!L8</f>
        <v>6.063570863264927</v>
      </c>
      <c r="M8" s="5">
        <f>'[1]30 yr tmax'!M8+1.4102*'[1]radn'!M8</f>
        <v>5.382854446699581</v>
      </c>
      <c r="N8" s="3">
        <f t="shared" si="0"/>
        <v>12.523995717751674</v>
      </c>
    </row>
    <row r="9" spans="1:14" ht="15.75">
      <c r="A9" s="4" t="s">
        <v>7</v>
      </c>
      <c r="B9" s="5">
        <f>'[1]30 yr tmax'!B9+1.1681*'[1]radn'!B9</f>
        <v>6.360809389044787</v>
      </c>
      <c r="C9" s="5">
        <f>'[1]30 yr tmax'!C9+0.7283*'[1]radn'!C9</f>
        <v>8.227973180552954</v>
      </c>
      <c r="D9" s="5">
        <f>'[1]30 yr tmax'!D9+0.4495*'[1]radn'!D9</f>
        <v>10.45103491486771</v>
      </c>
      <c r="E9" s="5">
        <f>'[1]30 yr tmax'!E9+0.334*'[1]radn'!E9</f>
        <v>13.363960581180068</v>
      </c>
      <c r="F9" s="5">
        <f>'[1]30 yr tmax'!F9+0.2376*'[1]radn'!F9</f>
        <v>17.233393767694338</v>
      </c>
      <c r="G9" s="5">
        <f>'[1]30 yr tmax'!G9+0.2246*'[1]radn'!G9</f>
        <v>21.627826781003904</v>
      </c>
      <c r="H9" s="5">
        <f>'[1]30 yr tmax'!H9+0.2019*'[1]radn'!H9</f>
        <v>26.48445255616538</v>
      </c>
      <c r="I9" s="5">
        <f>'[1]30 yr tmax'!I9+0.2453*'[1]radn'!I9</f>
        <v>26.310711545300357</v>
      </c>
      <c r="J9" s="5">
        <f>'[1]30 yr tmax'!J9+0.3353*'[1]radn'!J9</f>
        <v>22.959014805476958</v>
      </c>
      <c r="K9" s="5">
        <f>'[1]30 yr tmax'!K9+0.5252*'[1]radn'!K9</f>
        <v>16.4239712438987</v>
      </c>
      <c r="L9" s="5">
        <f>'[1]30 yr tmax'!L9+0.7585*'[1]radn'!L9</f>
        <v>8.470798769054824</v>
      </c>
      <c r="M9" s="5">
        <f>'[1]30 yr tmax'!M9+1.4102*'[1]radn'!M9</f>
        <v>6.384569641623457</v>
      </c>
      <c r="N9" s="3">
        <f t="shared" si="0"/>
        <v>15.358209764655285</v>
      </c>
    </row>
    <row r="10" spans="1:14" ht="15.75">
      <c r="A10" s="4" t="s">
        <v>8</v>
      </c>
      <c r="B10" s="5">
        <f>'[1]30 yr tmax'!B10+1.1681*'[1]radn'!B10</f>
        <v>9.511613034527828</v>
      </c>
      <c r="C10" s="5">
        <f>'[1]30 yr tmax'!C10+0.7283*'[1]radn'!C10</f>
        <v>12.2237096301886</v>
      </c>
      <c r="D10" s="5">
        <f>'[1]30 yr tmax'!D10+0.4495*'[1]radn'!D10</f>
        <v>14.545843165181015</v>
      </c>
      <c r="E10" s="5">
        <f>'[1]30 yr tmax'!E10+0.334*'[1]radn'!E10</f>
        <v>17.948584890847872</v>
      </c>
      <c r="F10" s="5">
        <f>'[1]30 yr tmax'!F10+0.2376*'[1]radn'!F10</f>
        <v>21.315167331332756</v>
      </c>
      <c r="G10" s="5">
        <f>'[1]30 yr tmax'!G10+0.2246*'[1]radn'!G10</f>
        <v>25.361118500278067</v>
      </c>
      <c r="H10" s="5">
        <f>'[1]30 yr tmax'!H10+0.2019*'[1]radn'!H10</f>
        <v>29.4435108288514</v>
      </c>
      <c r="I10" s="5">
        <f>'[1]30 yr tmax'!I10+0.2453*'[1]radn'!I10</f>
        <v>30.422659983077644</v>
      </c>
      <c r="J10" s="5">
        <f>'[1]30 yr tmax'!J10+0.3353*'[1]radn'!J10</f>
        <v>28.193959098309758</v>
      </c>
      <c r="K10" s="5">
        <f>'[1]30 yr tmax'!K10+0.5252*'[1]radn'!K10</f>
        <v>21.000473746822536</v>
      </c>
      <c r="L10" s="5">
        <f>'[1]30 yr tmax'!L10+0.7585*'[1]radn'!L10</f>
        <v>10.84020198886924</v>
      </c>
      <c r="M10" s="5">
        <f>'[1]30 yr tmax'!M10+1.4102*'[1]radn'!M10</f>
        <v>9.042197943728716</v>
      </c>
      <c r="N10" s="3">
        <f t="shared" si="0"/>
        <v>19.154086678501287</v>
      </c>
    </row>
    <row r="11" spans="1:14" ht="15.75">
      <c r="A11" s="4" t="s">
        <v>9</v>
      </c>
      <c r="B11" s="5">
        <f>'[1]30 yr tmax'!B11+1.1681*'[1]radn'!B11</f>
        <v>7.74551363632575</v>
      </c>
      <c r="C11" s="5">
        <f>'[1]30 yr tmax'!C11+0.7283*'[1]radn'!C11</f>
        <v>10.270684600994503</v>
      </c>
      <c r="D11" s="5">
        <f>'[1]30 yr tmax'!D11+0.4495*'[1]radn'!D11</f>
        <v>13.59013379817311</v>
      </c>
      <c r="E11" s="5">
        <f>'[1]30 yr tmax'!E11+0.334*'[1]radn'!E11</f>
        <v>17.30066077798068</v>
      </c>
      <c r="F11" s="5">
        <f>'[1]30 yr tmax'!F11+0.2376*'[1]radn'!F11</f>
        <v>21.011164720587928</v>
      </c>
      <c r="G11" s="5">
        <f>'[1]30 yr tmax'!G11+0.2246*'[1]radn'!G11</f>
        <v>25.384714526961957</v>
      </c>
      <c r="H11" s="5">
        <f>'[1]30 yr tmax'!H11+0.2019*'[1]radn'!H11</f>
        <v>30.0063527304953</v>
      </c>
      <c r="I11" s="5">
        <f>'[1]30 yr tmax'!I11+0.2453*'[1]radn'!I11</f>
        <v>30.275566005943787</v>
      </c>
      <c r="J11" s="5">
        <f>'[1]30 yr tmax'!J11+0.3353*'[1]radn'!J11</f>
        <v>26.62784856714921</v>
      </c>
      <c r="K11" s="5">
        <f>'[1]30 yr tmax'!K11+0.5252*'[1]radn'!K11</f>
        <v>18.77430580073262</v>
      </c>
      <c r="L11" s="5">
        <f>'[1]30 yr tmax'!L11+0.7585*'[1]radn'!L11</f>
        <v>9.917179188390094</v>
      </c>
      <c r="M11" s="5">
        <f>'[1]30 yr tmax'!M11+1.4102*'[1]radn'!M11</f>
        <v>7.6401450138066025</v>
      </c>
      <c r="N11" s="3">
        <f t="shared" si="0"/>
        <v>18.21202244729513</v>
      </c>
    </row>
    <row r="12" spans="1:14" ht="15.75">
      <c r="A12" s="4" t="s">
        <v>10</v>
      </c>
      <c r="B12" s="5">
        <f>'[1]30 yr tmax'!B12+1.1681*'[1]radn'!B12</f>
        <v>6.960656576148221</v>
      </c>
      <c r="C12" s="5">
        <f>'[1]30 yr tmax'!C12+0.7283*'[1]radn'!C12</f>
        <v>9.209363403104895</v>
      </c>
      <c r="D12" s="5">
        <f>'[1]30 yr tmax'!D12+0.4495*'[1]radn'!D12</f>
        <v>10.257722919030117</v>
      </c>
      <c r="E12" s="5">
        <f>'[1]30 yr tmax'!E12+0.334*'[1]radn'!E12</f>
        <v>13.765013332210914</v>
      </c>
      <c r="F12" s="5">
        <f>'[1]30 yr tmax'!F12+0.2376*'[1]radn'!F12</f>
        <v>18.45894097319136</v>
      </c>
      <c r="G12" s="5">
        <f>'[1]30 yr tmax'!G12+0.2246*'[1]radn'!G12</f>
        <v>23.317160997497595</v>
      </c>
      <c r="H12" s="5">
        <f>'[1]30 yr tmax'!H12+0.2019*'[1]radn'!H12</f>
        <v>27.782548002736185</v>
      </c>
      <c r="I12" s="5">
        <f>'[1]30 yr tmax'!I12+0.2453*'[1]radn'!I12</f>
        <v>28.354357937949416</v>
      </c>
      <c r="J12" s="5">
        <f>'[1]30 yr tmax'!J12+0.3353*'[1]radn'!J12</f>
        <v>24.344101374967686</v>
      </c>
      <c r="K12" s="5">
        <f>'[1]30 yr tmax'!K12+0.5252*'[1]radn'!K12</f>
        <v>16.92329329936547</v>
      </c>
      <c r="L12" s="5">
        <f>'[1]30 yr tmax'!L12+0.7585*'[1]radn'!L12</f>
        <v>8.615127882893944</v>
      </c>
      <c r="M12" s="5">
        <f>'[1]30 yr tmax'!M12+1.4102*'[1]radn'!M12</f>
        <v>7.1198659762528465</v>
      </c>
      <c r="N12" s="3">
        <f t="shared" si="0"/>
        <v>16.25901272294572</v>
      </c>
    </row>
    <row r="13" spans="1:14" ht="15.75">
      <c r="A13" s="4" t="s">
        <v>11</v>
      </c>
      <c r="B13" s="5">
        <f>'[1]30 yr tmax'!B13+1.1681*'[1]radn'!B13</f>
        <v>5.6782009824831</v>
      </c>
      <c r="C13" s="5">
        <f>'[1]30 yr tmax'!C13+0.7283*'[1]radn'!C13</f>
        <v>6.61660915290023</v>
      </c>
      <c r="D13" s="5">
        <f>'[1]30 yr tmax'!D13+0.4495*'[1]radn'!D13</f>
        <v>7.80657113936064</v>
      </c>
      <c r="E13" s="5">
        <f>'[1]30 yr tmax'!E13+0.334*'[1]radn'!E13</f>
        <v>10.626176807642047</v>
      </c>
      <c r="F13" s="5">
        <f>'[1]30 yr tmax'!F13+0.2376*'[1]radn'!F13</f>
        <v>13.651809714111065</v>
      </c>
      <c r="G13" s="5">
        <f>'[1]30 yr tmax'!G13+0.2246*'[1]radn'!G13</f>
        <v>18.982422567550387</v>
      </c>
      <c r="H13" s="5">
        <f>'[1]30 yr tmax'!H13+0.2019*'[1]radn'!H13</f>
        <v>23.53935400520916</v>
      </c>
      <c r="I13" s="5">
        <f>'[1]30 yr tmax'!I13+0.2453*'[1]radn'!I13</f>
        <v>24.070790221721232</v>
      </c>
      <c r="J13" s="5">
        <f>'[1]30 yr tmax'!J13+0.3353*'[1]radn'!J13</f>
        <v>20.65168306741048</v>
      </c>
      <c r="K13" s="5">
        <f>'[1]30 yr tmax'!K13+0.5252*'[1]radn'!K13</f>
        <v>14.211554898076683</v>
      </c>
      <c r="L13" s="5">
        <f>'[1]30 yr tmax'!L13+0.7585*'[1]radn'!L13</f>
        <v>6.450227400422898</v>
      </c>
      <c r="M13" s="5">
        <f>'[1]30 yr tmax'!M13+1.4102*'[1]radn'!M13</f>
        <v>5.621599031184798</v>
      </c>
      <c r="N13" s="3">
        <f t="shared" si="0"/>
        <v>13.158916582339394</v>
      </c>
    </row>
    <row r="14" spans="1:14" ht="15.75">
      <c r="A14" s="4" t="s">
        <v>12</v>
      </c>
      <c r="B14" s="5">
        <f>'[1]30 yr tmax'!B14+1.1681*'[1]radn'!B14</f>
        <v>6.735541919539731</v>
      </c>
      <c r="C14" s="5">
        <f>'[1]30 yr tmax'!C14+0.7283*'[1]radn'!C14</f>
        <v>9.029515382088247</v>
      </c>
      <c r="D14" s="5">
        <f>'[1]30 yr tmax'!D14+0.4495*'[1]radn'!D14</f>
        <v>10.689414524356684</v>
      </c>
      <c r="E14" s="5">
        <f>'[1]30 yr tmax'!E14+0.334*'[1]radn'!E14</f>
        <v>13.901072592105004</v>
      </c>
      <c r="F14" s="5">
        <f>'[1]30 yr tmax'!F14+0.2376*'[1]radn'!F14</f>
        <v>17.220848415867327</v>
      </c>
      <c r="G14" s="5">
        <f>'[1]30 yr tmax'!G14+0.2246*'[1]radn'!G14</f>
        <v>21.86451615644735</v>
      </c>
      <c r="H14" s="5">
        <f>'[1]30 yr tmax'!H14+0.2019*'[1]radn'!H14</f>
        <v>26.1395295941755</v>
      </c>
      <c r="I14" s="5">
        <f>'[1]30 yr tmax'!I14+0.2453*'[1]radn'!I14</f>
        <v>26.210392660511427</v>
      </c>
      <c r="J14" s="5">
        <f>'[1]30 yr tmax'!J14+0.3353*'[1]radn'!J14</f>
        <v>22.835444218797115</v>
      </c>
      <c r="K14" s="5">
        <f>'[1]30 yr tmax'!K14+0.5252*'[1]radn'!K14</f>
        <v>16.924968083114603</v>
      </c>
      <c r="L14" s="5">
        <f>'[1]30 yr tmax'!L14+0.7585*'[1]radn'!L14</f>
        <v>8.586919569070881</v>
      </c>
      <c r="M14" s="5">
        <f>'[1]30 yr tmax'!M14+1.4102*'[1]radn'!M14</f>
        <v>6.789806721539358</v>
      </c>
      <c r="N14" s="3">
        <f t="shared" si="0"/>
        <v>15.5773308198011</v>
      </c>
    </row>
    <row r="15" spans="1:14" ht="15.75">
      <c r="A15" s="4" t="s">
        <v>13</v>
      </c>
      <c r="B15" s="5">
        <f>'[1]30 yr tmax'!B15+1.1681*'[1]radn'!B15</f>
        <v>7.588847944667651</v>
      </c>
      <c r="C15" s="5">
        <f>'[1]30 yr tmax'!C15+0.7283*'[1]radn'!C15</f>
        <v>10.237798814050162</v>
      </c>
      <c r="D15" s="5">
        <f>'[1]30 yr tmax'!D15+0.4495*'[1]radn'!D15</f>
        <v>12.765380860038459</v>
      </c>
      <c r="E15" s="5">
        <f>'[1]30 yr tmax'!E15+0.334*'[1]radn'!E15</f>
        <v>16.39970226604835</v>
      </c>
      <c r="F15" s="5">
        <f>'[1]30 yr tmax'!F15+0.2376*'[1]radn'!F15</f>
        <v>20.142168290875745</v>
      </c>
      <c r="G15" s="5">
        <f>'[1]30 yr tmax'!G15+0.2246*'[1]radn'!G15</f>
        <v>24.57627408930994</v>
      </c>
      <c r="H15" s="5">
        <f>'[1]30 yr tmax'!H15+0.2019*'[1]radn'!H15</f>
        <v>28.894202646235485</v>
      </c>
      <c r="I15" s="5">
        <f>'[1]30 yr tmax'!I15+0.2453*'[1]radn'!I15</f>
        <v>29.035800370019555</v>
      </c>
      <c r="J15" s="5">
        <f>'[1]30 yr tmax'!J15+0.3353*'[1]radn'!J15</f>
        <v>25.112204394508726</v>
      </c>
      <c r="K15" s="5">
        <f>'[1]30 yr tmax'!K15+0.5252*'[1]radn'!K15</f>
        <v>18.105384456068784</v>
      </c>
      <c r="L15" s="5">
        <f>'[1]30 yr tmax'!L15+0.7585*'[1]radn'!L15</f>
        <v>9.490919198374225</v>
      </c>
      <c r="M15" s="5">
        <f>'[1]30 yr tmax'!M15+1.4102*'[1]radn'!M15</f>
        <v>7.62030403272875</v>
      </c>
      <c r="N15" s="3">
        <f t="shared" si="0"/>
        <v>17.49741561357715</v>
      </c>
    </row>
    <row r="16" spans="1:14" ht="15.75">
      <c r="A16" s="4" t="s">
        <v>14</v>
      </c>
      <c r="B16" s="5">
        <f>'[1]30 yr tmax'!B16+1.1681*'[1]radn'!B16</f>
        <v>8.602001624074003</v>
      </c>
      <c r="C16" s="5">
        <f>'[1]30 yr tmax'!C16+0.7283*'[1]radn'!C16</f>
        <v>11.052912682884246</v>
      </c>
      <c r="D16" s="5">
        <f>'[1]30 yr tmax'!D16+0.4495*'[1]radn'!D16</f>
        <v>13.264252097648054</v>
      </c>
      <c r="E16" s="5">
        <f>'[1]30 yr tmax'!E16+0.334*'[1]radn'!E16</f>
        <v>16.787413073761837</v>
      </c>
      <c r="F16" s="5">
        <f>'[1]30 yr tmax'!F16+0.2376*'[1]radn'!F16</f>
        <v>20.464008701893356</v>
      </c>
      <c r="G16" s="5">
        <f>'[1]30 yr tmax'!G16+0.2246*'[1]radn'!G16</f>
        <v>24.945122437062523</v>
      </c>
      <c r="H16" s="5">
        <f>'[1]30 yr tmax'!H16+0.2019*'[1]radn'!H16</f>
        <v>29.651568450582516</v>
      </c>
      <c r="I16" s="5">
        <f>'[1]30 yr tmax'!I16+0.2453*'[1]radn'!I16</f>
        <v>29.891348391774113</v>
      </c>
      <c r="J16" s="5">
        <f>'[1]30 yr tmax'!J16+0.3353*'[1]radn'!J16</f>
        <v>26.474844947791496</v>
      </c>
      <c r="K16" s="5">
        <f>'[1]30 yr tmax'!K16+0.5252*'[1]radn'!K16</f>
        <v>19.702116685130417</v>
      </c>
      <c r="L16" s="5">
        <f>'[1]30 yr tmax'!L16+0.7585*'[1]radn'!L16</f>
        <v>10.231065154236811</v>
      </c>
      <c r="M16" s="5">
        <f>'[1]30 yr tmax'!M16+1.4102*'[1]radn'!M16</f>
        <v>8.265382007131546</v>
      </c>
      <c r="N16" s="3">
        <f t="shared" si="0"/>
        <v>18.277669687830908</v>
      </c>
    </row>
    <row r="17" spans="1:14" ht="15.75">
      <c r="A17" s="4" t="s">
        <v>15</v>
      </c>
      <c r="B17" s="5">
        <f>'[1]30 yr tmax'!B17+1.1681*'[1]radn'!B17</f>
        <v>5.808220966208248</v>
      </c>
      <c r="C17" s="5">
        <f>'[1]30 yr tmax'!C17+0.7283*'[1]radn'!C17</f>
        <v>7.116728471202512</v>
      </c>
      <c r="D17" s="5">
        <f>'[1]30 yr tmax'!D17+0.4495*'[1]radn'!D17</f>
        <v>8.720521034827097</v>
      </c>
      <c r="E17" s="5">
        <f>'[1]30 yr tmax'!E17+0.334*'[1]radn'!E17</f>
        <v>11.941148385705585</v>
      </c>
      <c r="F17" s="5">
        <f>'[1]30 yr tmax'!F17+0.2376*'[1]radn'!F17</f>
        <v>16.90021582011461</v>
      </c>
      <c r="G17" s="5">
        <f>'[1]30 yr tmax'!G17+0.2246*'[1]radn'!G17</f>
        <v>22.096051379728372</v>
      </c>
      <c r="H17" s="5">
        <f>'[1]30 yr tmax'!H17+0.2019*'[1]radn'!H17</f>
        <v>27.018815319017488</v>
      </c>
      <c r="I17" s="5">
        <f>'[1]30 yr tmax'!I17+0.2453*'[1]radn'!I17</f>
        <v>26.27873285255636</v>
      </c>
      <c r="J17" s="5">
        <f>'[1]30 yr tmax'!J17+0.3353*'[1]radn'!J17</f>
        <v>21.469007345412976</v>
      </c>
      <c r="K17" s="5">
        <f>'[1]30 yr tmax'!K17+0.5252*'[1]radn'!K17</f>
        <v>15.202747351210974</v>
      </c>
      <c r="L17" s="5">
        <f>'[1]30 yr tmax'!L17+0.7585*'[1]radn'!L17</f>
        <v>7.267071444417727</v>
      </c>
      <c r="M17" s="5">
        <f>'[1]30 yr tmax'!M17+1.4102*'[1]radn'!M17</f>
        <v>5.767603986911817</v>
      </c>
      <c r="N17" s="3">
        <f t="shared" si="0"/>
        <v>14.632238696442814</v>
      </c>
    </row>
    <row r="18" spans="1:14" ht="15.75">
      <c r="A18" s="4" t="s">
        <v>16</v>
      </c>
      <c r="B18" s="5">
        <f>'[1]30 yr tmax'!B18+1.1681*'[1]radn'!B18</f>
        <v>7.842615882236588</v>
      </c>
      <c r="C18" s="5">
        <f>'[1]30 yr tmax'!C18+0.7283*'[1]radn'!C18</f>
        <v>9.501917513317732</v>
      </c>
      <c r="D18" s="5">
        <f>'[1]30 yr tmax'!D18+0.4495*'[1]radn'!D18</f>
        <v>10.835613973960273</v>
      </c>
      <c r="E18" s="5">
        <f>'[1]30 yr tmax'!E18+0.334*'[1]radn'!E18</f>
        <v>14.069078048680254</v>
      </c>
      <c r="F18" s="5">
        <f>'[1]30 yr tmax'!F18+0.2376*'[1]radn'!F18</f>
        <v>17.55877627571932</v>
      </c>
      <c r="G18" s="5">
        <f>'[1]30 yr tmax'!G18+0.2246*'[1]radn'!G18</f>
        <v>22.348885524976488</v>
      </c>
      <c r="H18" s="5">
        <f>'[1]30 yr tmax'!H18+0.2019*'[1]radn'!H18</f>
        <v>26.654276446518974</v>
      </c>
      <c r="I18" s="5">
        <f>'[1]30 yr tmax'!I18+0.2453*'[1]radn'!I18</f>
        <v>26.781525306416107</v>
      </c>
      <c r="J18" s="5">
        <f>'[1]30 yr tmax'!J18+0.3353*'[1]radn'!J18</f>
        <v>23.277063666332445</v>
      </c>
      <c r="K18" s="5">
        <f>'[1]30 yr tmax'!K18+0.5252*'[1]radn'!K18</f>
        <v>16.67968265277845</v>
      </c>
      <c r="L18" s="5">
        <f>'[1]30 yr tmax'!L18+0.7585*'[1]radn'!L18</f>
        <v>8.979079345970481</v>
      </c>
      <c r="M18" s="5">
        <f>'[1]30 yr tmax'!M18+1.4102*'[1]radn'!M18</f>
        <v>7.912591520016193</v>
      </c>
      <c r="N18" s="3">
        <f t="shared" si="0"/>
        <v>16.036758846410276</v>
      </c>
    </row>
    <row r="19" spans="1:14" ht="15.75">
      <c r="A19" s="4" t="s">
        <v>17</v>
      </c>
      <c r="B19" s="5">
        <f>'[1]30 yr tmax'!B19+1.1681*'[1]radn'!B19</f>
        <v>8.155217590900826</v>
      </c>
      <c r="C19" s="5">
        <f>'[1]30 yr tmax'!C19+0.7283*'[1]radn'!C19</f>
        <v>10.808785723244242</v>
      </c>
      <c r="D19" s="5">
        <f>'[1]30 yr tmax'!D19+0.4495*'[1]radn'!D19</f>
        <v>12.665806013411986</v>
      </c>
      <c r="E19" s="5">
        <f>'[1]30 yr tmax'!E19+0.334*'[1]radn'!E19</f>
        <v>16.207199257100296</v>
      </c>
      <c r="F19" s="5">
        <f>'[1]30 yr tmax'!F19+0.2376*'[1]radn'!F19</f>
        <v>20.00032667564772</v>
      </c>
      <c r="G19" s="5">
        <f>'[1]30 yr tmax'!G19+0.2246*'[1]radn'!G19</f>
        <v>24.39691422754522</v>
      </c>
      <c r="H19" s="5">
        <f>'[1]30 yr tmax'!H19+0.2019*'[1]radn'!H19</f>
        <v>28.551001186500493</v>
      </c>
      <c r="I19" s="5">
        <f>'[1]30 yr tmax'!I19+0.2453*'[1]radn'!I19</f>
        <v>28.99426539058494</v>
      </c>
      <c r="J19" s="5">
        <f>'[1]30 yr tmax'!J19+0.3353*'[1]radn'!J19</f>
        <v>25.735931582766334</v>
      </c>
      <c r="K19" s="5">
        <f>'[1]30 yr tmax'!K19+0.5252*'[1]radn'!K19</f>
        <v>18.832648521399097</v>
      </c>
      <c r="L19" s="5">
        <f>'[1]30 yr tmax'!L19+0.7585*'[1]radn'!L19</f>
        <v>9.36830309434405</v>
      </c>
      <c r="M19" s="5">
        <f>'[1]30 yr tmax'!M19+1.4102*'[1]radn'!M19</f>
        <v>7.958683829560476</v>
      </c>
      <c r="N19" s="3">
        <f t="shared" si="0"/>
        <v>17.639590257750474</v>
      </c>
    </row>
    <row r="20" spans="1:14" ht="15.75">
      <c r="A20" s="4" t="s">
        <v>18</v>
      </c>
      <c r="B20" s="5">
        <f>'[1]30 yr tmax'!B20+1.1681*'[1]radn'!B20</f>
        <v>7.230008111610717</v>
      </c>
      <c r="C20" s="5">
        <f>'[1]30 yr tmax'!C20+0.7283*'[1]radn'!C20</f>
        <v>9.963767513997222</v>
      </c>
      <c r="D20" s="5">
        <f>'[1]30 yr tmax'!D20+0.4495*'[1]radn'!D20</f>
        <v>12.680385758318902</v>
      </c>
      <c r="E20" s="5">
        <f>'[1]30 yr tmax'!E20+0.334*'[1]radn'!E20</f>
        <v>16.067195122388725</v>
      </c>
      <c r="F20" s="5">
        <f>'[1]30 yr tmax'!F20+0.2376*'[1]radn'!F20</f>
        <v>20.44886994256993</v>
      </c>
      <c r="G20" s="5">
        <f>'[1]30 yr tmax'!G20+0.2246*'[1]radn'!G20</f>
        <v>25.10901591393636</v>
      </c>
      <c r="H20" s="5">
        <f>'[1]30 yr tmax'!H20+0.2019*'[1]radn'!H20</f>
        <v>29.228472101719376</v>
      </c>
      <c r="I20" s="5">
        <f>'[1]30 yr tmax'!I20+0.2453*'[1]radn'!I20</f>
        <v>28.98542291220649</v>
      </c>
      <c r="J20" s="5">
        <f>'[1]30 yr tmax'!J20+0.3353*'[1]radn'!J20</f>
        <v>24.93814683908792</v>
      </c>
      <c r="K20" s="5">
        <f>'[1]30 yr tmax'!K20+0.5252*'[1]radn'!K20</f>
        <v>17.783094460289742</v>
      </c>
      <c r="L20" s="5">
        <f>'[1]30 yr tmax'!L20+0.7585*'[1]radn'!L20</f>
        <v>9.312975781665203</v>
      </c>
      <c r="M20" s="5">
        <f>'[1]30 yr tmax'!M20+1.4102*'[1]radn'!M20</f>
        <v>7.258325205565682</v>
      </c>
      <c r="N20" s="3">
        <f t="shared" si="0"/>
        <v>17.41713997194636</v>
      </c>
    </row>
    <row r="21" spans="1:14" ht="15.75">
      <c r="A21" s="4" t="s">
        <v>19</v>
      </c>
      <c r="B21" s="5">
        <f>'[1]30 yr tmax'!B21+1.1681*'[1]radn'!B21</f>
        <v>9.540166431399628</v>
      </c>
      <c r="C21" s="5">
        <f>'[1]30 yr tmax'!C21+0.7283*'[1]radn'!C21</f>
        <v>11.616892167866546</v>
      </c>
      <c r="D21" s="5">
        <f>'[1]30 yr tmax'!D21+0.4495*'[1]radn'!D21</f>
        <v>13.395502744515792</v>
      </c>
      <c r="E21" s="5">
        <f>'[1]30 yr tmax'!E21+0.334*'[1]radn'!E21</f>
        <v>15.753463557468919</v>
      </c>
      <c r="F21" s="5">
        <f>'[1]30 yr tmax'!F21+0.2376*'[1]radn'!F21</f>
        <v>19.771618401747265</v>
      </c>
      <c r="G21" s="5">
        <f>'[1]30 yr tmax'!G21+0.2246*'[1]radn'!G21</f>
        <v>24.264531858113713</v>
      </c>
      <c r="H21" s="5">
        <f>'[1]30 yr tmax'!H21+0.2019*'[1]radn'!H21</f>
        <v>28.834419060213428</v>
      </c>
      <c r="I21" s="5">
        <f>'[1]30 yr tmax'!I21+0.2453*'[1]radn'!I21</f>
        <v>29.241016543806765</v>
      </c>
      <c r="J21" s="5">
        <f>'[1]30 yr tmax'!J21+0.3353*'[1]radn'!J21</f>
        <v>26.09096087291011</v>
      </c>
      <c r="K21" s="5">
        <f>'[1]30 yr tmax'!K21+0.5252*'[1]radn'!K21</f>
        <v>19.600149617534754</v>
      </c>
      <c r="L21" s="5">
        <f>'[1]30 yr tmax'!L21+0.7585*'[1]radn'!L21</f>
        <v>10.504715539562646</v>
      </c>
      <c r="M21" s="5">
        <f>'[1]30 yr tmax'!M21+1.4102*'[1]radn'!M21</f>
        <v>9.09997609191211</v>
      </c>
      <c r="N21" s="3">
        <f t="shared" si="0"/>
        <v>18.142784407254307</v>
      </c>
    </row>
    <row r="22" spans="1:14" ht="15.75">
      <c r="A22" s="4" t="s">
        <v>20</v>
      </c>
      <c r="B22" s="5">
        <f>'[1]30 yr tmax'!B22+1.1681*'[1]radn'!B22</f>
        <v>7.740682264579583</v>
      </c>
      <c r="C22" s="5">
        <f>'[1]30 yr tmax'!C22+0.7283*'[1]radn'!C22</f>
        <v>9.051482180824593</v>
      </c>
      <c r="D22" s="5">
        <f>'[1]30 yr tmax'!D22+0.4495*'[1]radn'!D22</f>
        <v>10.200179296212713</v>
      </c>
      <c r="E22" s="5">
        <f>'[1]30 yr tmax'!E22+0.334*'[1]radn'!E22</f>
        <v>13.1643642207024</v>
      </c>
      <c r="F22" s="5">
        <f>'[1]30 yr tmax'!F22+0.2376*'[1]radn'!F22</f>
        <v>16.46611272475877</v>
      </c>
      <c r="G22" s="5">
        <f>'[1]30 yr tmax'!G22+0.2246*'[1]radn'!G22</f>
        <v>21.36201237809823</v>
      </c>
      <c r="H22" s="5">
        <f>'[1]30 yr tmax'!H22+0.2019*'[1]radn'!H22</f>
        <v>25.853144281412263</v>
      </c>
      <c r="I22" s="5">
        <f>'[1]30 yr tmax'!I22+0.2453*'[1]radn'!I22</f>
        <v>26.29152921016367</v>
      </c>
      <c r="J22" s="5">
        <f>'[1]30 yr tmax'!J22+0.3353*'[1]radn'!J22</f>
        <v>23.07231553517751</v>
      </c>
      <c r="K22" s="5">
        <f>'[1]30 yr tmax'!K22+0.5252*'[1]radn'!K22</f>
        <v>16.409749281069345</v>
      </c>
      <c r="L22" s="5">
        <f>'[1]30 yr tmax'!L22+0.7585*'[1]radn'!L22</f>
        <v>8.387979320350748</v>
      </c>
      <c r="M22" s="5">
        <f>'[1]30 yr tmax'!M22+1.4102*'[1]radn'!M22</f>
        <v>7.592875644726224</v>
      </c>
      <c r="N22" s="3">
        <f t="shared" si="0"/>
        <v>15.466035528173004</v>
      </c>
    </row>
    <row r="23" spans="1:14" ht="15.75">
      <c r="A23" s="4" t="s">
        <v>21</v>
      </c>
      <c r="B23" s="5">
        <f>'[1]30 yr tmax'!B23+1.1681*'[1]radn'!B23</f>
        <v>10.430866524143674</v>
      </c>
      <c r="C23" s="5">
        <f>'[1]30 yr tmax'!C23+0.7283*'[1]radn'!C23</f>
        <v>11.988805471657532</v>
      </c>
      <c r="D23" s="5">
        <f>'[1]30 yr tmax'!D23+0.4495*'[1]radn'!D23</f>
        <v>13.745880194420067</v>
      </c>
      <c r="E23" s="5">
        <f>'[1]30 yr tmax'!E23+0.334*'[1]radn'!E23</f>
        <v>16.299233625699955</v>
      </c>
      <c r="F23" s="5">
        <f>'[1]30 yr tmax'!F23+0.2376*'[1]radn'!F23</f>
        <v>19.935463436440262</v>
      </c>
      <c r="G23" s="5">
        <f>'[1]30 yr tmax'!G23+0.2246*'[1]radn'!G23</f>
        <v>24.73775414650705</v>
      </c>
      <c r="H23" s="5">
        <f>'[1]30 yr tmax'!H23+0.2019*'[1]radn'!H23</f>
        <v>29.019015016029783</v>
      </c>
      <c r="I23" s="5">
        <f>'[1]30 yr tmax'!I23+0.2453*'[1]radn'!I23</f>
        <v>29.64807698246338</v>
      </c>
      <c r="J23" s="5">
        <f>'[1]30 yr tmax'!J23+0.3353*'[1]radn'!J23</f>
        <v>26.44233738150123</v>
      </c>
      <c r="K23" s="5">
        <f>'[1]30 yr tmax'!K23+0.5252*'[1]radn'!K23</f>
        <v>19.83335019576708</v>
      </c>
      <c r="L23" s="5">
        <f>'[1]30 yr tmax'!L23+0.7585*'[1]radn'!L23</f>
        <v>10.77513702491747</v>
      </c>
      <c r="M23" s="5">
        <f>'[1]30 yr tmax'!M23+1.4102*'[1]radn'!M23</f>
        <v>9.834067406388971</v>
      </c>
      <c r="N23" s="3">
        <f t="shared" si="0"/>
        <v>18.557498950494708</v>
      </c>
    </row>
    <row r="24" spans="1:14" ht="15.75">
      <c r="A24" s="4" t="s">
        <v>22</v>
      </c>
      <c r="B24" s="5">
        <f>'[1]30 yr tmax'!B24+1.1681*'[1]radn'!B24</f>
        <v>9.769575185938564</v>
      </c>
      <c r="C24" s="5">
        <f>'[1]30 yr tmax'!C24+0.7283*'[1]radn'!C24</f>
        <v>11.66881235219288</v>
      </c>
      <c r="D24" s="5">
        <f>'[1]30 yr tmax'!D24+0.4495*'[1]radn'!D24</f>
        <v>13.948096839863636</v>
      </c>
      <c r="E24" s="5">
        <f>'[1]30 yr tmax'!E24+0.334*'[1]radn'!E24</f>
        <v>17.128569901804422</v>
      </c>
      <c r="F24" s="5">
        <f>'[1]30 yr tmax'!F24+0.2376*'[1]radn'!F24</f>
        <v>21.704897026475606</v>
      </c>
      <c r="G24" s="5">
        <f>'[1]30 yr tmax'!G24+0.2246*'[1]radn'!G24</f>
        <v>26.66457665788716</v>
      </c>
      <c r="H24" s="5">
        <f>'[1]30 yr tmax'!H24+0.2019*'[1]radn'!H24</f>
        <v>31.06397679027468</v>
      </c>
      <c r="I24" s="5">
        <f>'[1]30 yr tmax'!I24+0.2453*'[1]radn'!I24</f>
        <v>30.94447192124546</v>
      </c>
      <c r="J24" s="5">
        <f>'[1]30 yr tmax'!J24+0.3353*'[1]radn'!J24</f>
        <v>27.18808493416699</v>
      </c>
      <c r="K24" s="5">
        <f>'[1]30 yr tmax'!K24+0.5252*'[1]radn'!K24</f>
        <v>20.241691891661286</v>
      </c>
      <c r="L24" s="5">
        <f>'[1]30 yr tmax'!L24+0.7585*'[1]radn'!L24</f>
        <v>11.07905605434214</v>
      </c>
      <c r="M24" s="5">
        <f>'[1]30 yr tmax'!M24+1.4102*'[1]radn'!M24</f>
        <v>9.030252499652844</v>
      </c>
      <c r="N24" s="3">
        <f t="shared" si="0"/>
        <v>19.202671837958807</v>
      </c>
    </row>
    <row r="25" spans="1:14" ht="15.75">
      <c r="A25" s="4" t="s">
        <v>23</v>
      </c>
      <c r="B25" s="5">
        <f>'[1]30 yr tmax'!B25+1.1681*'[1]radn'!B25</f>
        <v>8.509349046000523</v>
      </c>
      <c r="C25" s="5">
        <f>'[1]30 yr tmax'!C25+0.7283*'[1]radn'!C25</f>
        <v>11.358942675152726</v>
      </c>
      <c r="D25" s="5">
        <f>'[1]30 yr tmax'!D25+0.4495*'[1]radn'!D25</f>
        <v>14.828083143343502</v>
      </c>
      <c r="E25" s="5">
        <f>'[1]30 yr tmax'!E25+0.334*'[1]radn'!E25</f>
        <v>18.534992840226987</v>
      </c>
      <c r="F25" s="5">
        <f>'[1]30 yr tmax'!F25+0.2376*'[1]radn'!F25</f>
        <v>23.777452649443532</v>
      </c>
      <c r="G25" s="5">
        <f>'[1]30 yr tmax'!G25+0.2246*'[1]radn'!G25</f>
        <v>28.681222320980115</v>
      </c>
      <c r="H25" s="5">
        <f>'[1]30 yr tmax'!H25+0.2019*'[1]radn'!H25</f>
        <v>33.38392016132611</v>
      </c>
      <c r="I25" s="5">
        <f>'[1]30 yr tmax'!I25+0.2453*'[1]radn'!I25</f>
        <v>33.70247743860252</v>
      </c>
      <c r="J25" s="5">
        <f>'[1]30 yr tmax'!J25+0.3353*'[1]radn'!J25</f>
        <v>28.525773140720226</v>
      </c>
      <c r="K25" s="5">
        <f>'[1]30 yr tmax'!K25+0.5252*'[1]radn'!K25</f>
        <v>20.124644584475476</v>
      </c>
      <c r="L25" s="5">
        <f>'[1]30 yr tmax'!L25+0.7585*'[1]radn'!L25</f>
        <v>10.292497825033168</v>
      </c>
      <c r="M25" s="5">
        <f>'[1]30 yr tmax'!M25+1.4102*'[1]radn'!M25</f>
        <v>7.931469710498867</v>
      </c>
      <c r="N25" s="3">
        <f t="shared" si="0"/>
        <v>19.970902127983646</v>
      </c>
    </row>
    <row r="26" spans="1:14" ht="15.75">
      <c r="A26" s="4" t="s">
        <v>24</v>
      </c>
      <c r="B26" s="5">
        <f>'[1]30 yr tmax'!B26+1.1681*'[1]radn'!B26</f>
        <v>8.253471848249387</v>
      </c>
      <c r="C26" s="5">
        <f>'[1]30 yr tmax'!C26+0.7283*'[1]radn'!C26</f>
        <v>11.085450410984265</v>
      </c>
      <c r="D26" s="5">
        <f>'[1]30 yr tmax'!D26+0.4495*'[1]radn'!D26</f>
        <v>14.518264920080421</v>
      </c>
      <c r="E26" s="5">
        <f>'[1]30 yr tmax'!E26+0.334*'[1]radn'!E26</f>
        <v>19.270959869653986</v>
      </c>
      <c r="F26" s="5">
        <f>'[1]30 yr tmax'!F26+0.2376*'[1]radn'!F26</f>
        <v>22.509007732370556</v>
      </c>
      <c r="G26" s="5">
        <f>'[1]30 yr tmax'!G26+0.2246*'[1]radn'!G26</f>
        <v>27.028543380799064</v>
      </c>
      <c r="H26" s="5">
        <f>'[1]30 yr tmax'!H26+0.2019*'[1]radn'!H26</f>
        <v>30.980142539647503</v>
      </c>
      <c r="I26" s="5">
        <f>'[1]30 yr tmax'!I26+0.2453*'[1]radn'!I26</f>
        <v>32.39885800499607</v>
      </c>
      <c r="J26" s="5">
        <f>'[1]30 yr tmax'!J26+0.3353*'[1]radn'!J26</f>
        <v>27.654990582123126</v>
      </c>
      <c r="K26" s="5">
        <f>'[1]30 yr tmax'!K26+0.5252*'[1]radn'!K26</f>
        <v>19.765871650307673</v>
      </c>
      <c r="L26" s="5">
        <f>'[1]30 yr tmax'!L26+0.7585*'[1]radn'!L26</f>
        <v>10.765646048411007</v>
      </c>
      <c r="M26" s="5">
        <f>'[1]30 yr tmax'!M26+1.4102*'[1]radn'!M26</f>
        <v>7.969448738632684</v>
      </c>
      <c r="N26" s="3">
        <f t="shared" si="0"/>
        <v>19.350054643854644</v>
      </c>
    </row>
    <row r="27" spans="1:14" ht="15.75">
      <c r="A27" s="4" t="s">
        <v>25</v>
      </c>
      <c r="B27" s="5">
        <f>'[1]30 yr tmax'!B27+1.1681*'[1]radn'!B27</f>
        <v>4.850042390044768</v>
      </c>
      <c r="C27" s="5">
        <f>'[1]30 yr tmax'!C27+0.7283*'[1]radn'!C27</f>
        <v>6.577633432113467</v>
      </c>
      <c r="D27" s="5">
        <f>'[1]30 yr tmax'!D27+0.4495*'[1]radn'!D27</f>
        <v>8.121187765836565</v>
      </c>
      <c r="E27" s="5">
        <f>'[1]30 yr tmax'!E27+0.334*'[1]radn'!E27</f>
        <v>11.63455874934236</v>
      </c>
      <c r="F27" s="5">
        <f>'[1]30 yr tmax'!F27+0.2376*'[1]radn'!F27</f>
        <v>17.235713549513918</v>
      </c>
      <c r="G27" s="5">
        <f>'[1]30 yr tmax'!G27+0.2246*'[1]radn'!G27</f>
        <v>22.226369156527028</v>
      </c>
      <c r="H27" s="5">
        <f>'[1]30 yr tmax'!H27+0.2019*'[1]radn'!H27</f>
        <v>27.409557329640926</v>
      </c>
      <c r="I27" s="5">
        <f>'[1]30 yr tmax'!I27+0.2453*'[1]radn'!I27</f>
        <v>27.391591984233287</v>
      </c>
      <c r="J27" s="5">
        <f>'[1]30 yr tmax'!J27+0.3353*'[1]radn'!J27</f>
        <v>19.87979782719015</v>
      </c>
      <c r="K27" s="5">
        <f>'[1]30 yr tmax'!K27+0.5252*'[1]radn'!K27</f>
        <v>13.824928417689616</v>
      </c>
      <c r="L27" s="5">
        <f>'[1]30 yr tmax'!L27+0.7585*'[1]radn'!L27</f>
        <v>7.264100712921855</v>
      </c>
      <c r="M27" s="5">
        <f>'[1]30 yr tmax'!M27+1.4102*'[1]radn'!M27</f>
        <v>5.095244189341766</v>
      </c>
      <c r="N27" s="3">
        <f t="shared" si="0"/>
        <v>14.292560458699642</v>
      </c>
    </row>
    <row r="28" spans="1:14" ht="15.75">
      <c r="A28" s="4" t="s">
        <v>26</v>
      </c>
      <c r="B28" s="5">
        <f>'[1]30 yr tmax'!B28+1.1681*'[1]radn'!B28</f>
        <v>7.3522479281442505</v>
      </c>
      <c r="C28" s="5">
        <f>'[1]30 yr tmax'!C28+0.7283*'[1]radn'!C28</f>
        <v>8.85306111477797</v>
      </c>
      <c r="D28" s="5">
        <f>'[1]30 yr tmax'!D28+0.4495*'[1]radn'!D28</f>
        <v>10.895930823660011</v>
      </c>
      <c r="E28" s="5">
        <f>'[1]30 yr tmax'!E28+0.334*'[1]radn'!E28</f>
        <v>13.535754345166955</v>
      </c>
      <c r="F28" s="5">
        <f>'[1]30 yr tmax'!F28+0.2376*'[1]radn'!F28</f>
        <v>17.780861335144174</v>
      </c>
      <c r="G28" s="5">
        <f>'[1]30 yr tmax'!G28+0.2246*'[1]radn'!G28</f>
        <v>21.004683654993766</v>
      </c>
      <c r="H28" s="5">
        <f>'[1]30 yr tmax'!H28+0.2019*'[1]radn'!H28</f>
        <v>23.76217790301236</v>
      </c>
      <c r="I28" s="5">
        <f>'[1]30 yr tmax'!I28+0.2453*'[1]radn'!I28</f>
        <v>23.726218647559605</v>
      </c>
      <c r="J28" s="5">
        <f>'[1]30 yr tmax'!J28+0.3353*'[1]radn'!J28</f>
        <v>20.909146030348975</v>
      </c>
      <c r="K28" s="5">
        <f>'[1]30 yr tmax'!K28+0.5252*'[1]radn'!K28</f>
        <v>16.380906182166623</v>
      </c>
      <c r="L28" s="5">
        <f>'[1]30 yr tmax'!L28+0.7585*'[1]radn'!L28</f>
        <v>9.049319743647098</v>
      </c>
      <c r="M28" s="5">
        <f>'[1]30 yr tmax'!M28+1.4102*'[1]radn'!M28</f>
        <v>7.3563283107269335</v>
      </c>
      <c r="N28" s="3">
        <f t="shared" si="0"/>
        <v>15.050553001612393</v>
      </c>
    </row>
    <row r="29" spans="1:14" ht="15.75">
      <c r="A29" s="4" t="s">
        <v>27</v>
      </c>
      <c r="B29" s="5">
        <f>'[1]30 yr tmax'!B29+1.1681*'[1]radn'!B29</f>
        <v>6.434351288245814</v>
      </c>
      <c r="C29" s="5">
        <f>'[1]30 yr tmax'!C29+0.7283*'[1]radn'!C29</f>
        <v>6.415289011185818</v>
      </c>
      <c r="D29" s="5">
        <f>'[1]30 yr tmax'!D29+0.4495*'[1]radn'!D29</f>
        <v>7.884241259543524</v>
      </c>
      <c r="E29" s="5">
        <f>'[1]30 yr tmax'!E29+0.334*'[1]radn'!E29</f>
        <v>10.81319667931773</v>
      </c>
      <c r="F29" s="5">
        <f>'[1]30 yr tmax'!F29+0.2376*'[1]radn'!F29</f>
        <v>12.834321091366531</v>
      </c>
      <c r="G29" s="5">
        <f>'[1]30 yr tmax'!G29+0.2246*'[1]radn'!G29</f>
        <v>18.246615784669633</v>
      </c>
      <c r="H29" s="5">
        <f>'[1]30 yr tmax'!H29+0.2019*'[1]radn'!H29</f>
        <v>22.33981063087325</v>
      </c>
      <c r="I29" s="5">
        <f>'[1]30 yr tmax'!I29+0.2453*'[1]radn'!I29</f>
        <v>22.766817796196136</v>
      </c>
      <c r="J29" s="5">
        <f>'[1]30 yr tmax'!J29+0.3353*'[1]radn'!J29</f>
        <v>20.195027682750172</v>
      </c>
      <c r="K29" s="5">
        <f>'[1]30 yr tmax'!K29+0.5252*'[1]radn'!K29</f>
        <v>13.854317085492033</v>
      </c>
      <c r="L29" s="5">
        <f>'[1]30 yr tmax'!L29+0.7585*'[1]radn'!L29</f>
        <v>5.01621939942317</v>
      </c>
      <c r="M29" s="5">
        <f>'[1]30 yr tmax'!M29+1.4102*'[1]radn'!M29</f>
        <v>5.124672304850425</v>
      </c>
      <c r="N29" s="3">
        <f t="shared" si="0"/>
        <v>12.660406667826186</v>
      </c>
    </row>
    <row r="30" spans="1:14" ht="15.75">
      <c r="A30" s="4" t="s">
        <v>28</v>
      </c>
      <c r="B30" s="5">
        <f>'[1]30 yr tmax'!B30+1.1681*'[1]radn'!B30</f>
        <v>8.838776379189287</v>
      </c>
      <c r="C30" s="5">
        <f>'[1]30 yr tmax'!C30+0.7283*'[1]radn'!C30</f>
        <v>10.804783019887372</v>
      </c>
      <c r="D30" s="5">
        <f>'[1]30 yr tmax'!D30+0.4495*'[1]radn'!D30</f>
        <v>12.363678908812457</v>
      </c>
      <c r="E30" s="5">
        <f>'[1]30 yr tmax'!E30+0.334*'[1]radn'!E30</f>
        <v>14.932018380613245</v>
      </c>
      <c r="F30" s="5">
        <f>'[1]30 yr tmax'!F30+0.2376*'[1]radn'!F30</f>
        <v>18.934746555100844</v>
      </c>
      <c r="G30" s="5">
        <f>'[1]30 yr tmax'!G30+0.2246*'[1]radn'!G30</f>
        <v>23.494423793770448</v>
      </c>
      <c r="H30" s="5">
        <f>'[1]30 yr tmax'!H30+0.2019*'[1]radn'!H30</f>
        <v>26.703623351083984</v>
      </c>
      <c r="I30" s="5">
        <f>'[1]30 yr tmax'!I30+0.2453*'[1]radn'!I30</f>
        <v>26.302418674016373</v>
      </c>
      <c r="J30" s="5">
        <f>'[1]30 yr tmax'!J30+0.3353*'[1]radn'!J30</f>
        <v>23.994913503775123</v>
      </c>
      <c r="K30" s="5">
        <f>'[1]30 yr tmax'!K30+0.5252*'[1]radn'!K30</f>
        <v>17.526398925442482</v>
      </c>
      <c r="L30" s="5">
        <f>'[1]30 yr tmax'!L30+0.7585*'[1]radn'!L30</f>
        <v>9.044208330827686</v>
      </c>
      <c r="M30" s="5">
        <f>'[1]30 yr tmax'!M30+1.4102*'[1]radn'!M30</f>
        <v>9.412957081244588</v>
      </c>
      <c r="N30" s="3">
        <f t="shared" si="0"/>
        <v>16.862745575313657</v>
      </c>
    </row>
    <row r="31" spans="1:14" ht="15.75">
      <c r="A31" s="4" t="s">
        <v>29</v>
      </c>
      <c r="B31" s="5">
        <f>'[1]30 yr tmax'!B31+1.1681*'[1]radn'!B31</f>
        <v>6.751204471262868</v>
      </c>
      <c r="C31" s="5">
        <f>'[1]30 yr tmax'!C31+0.7283*'[1]radn'!C31</f>
        <v>8.010227832897403</v>
      </c>
      <c r="D31" s="5">
        <f>'[1]30 yr tmax'!D31+0.4495*'[1]radn'!D31</f>
        <v>9.399008419688364</v>
      </c>
      <c r="E31" s="5">
        <f>'[1]30 yr tmax'!E31+0.334*'[1]radn'!E31</f>
        <v>10.892200863107224</v>
      </c>
      <c r="F31" s="5">
        <f>'[1]30 yr tmax'!F31+0.2376*'[1]radn'!F31</f>
        <v>14.895813406565198</v>
      </c>
      <c r="G31" s="5">
        <f>'[1]30 yr tmax'!G31+0.2246*'[1]radn'!G31</f>
        <v>20.479790935268817</v>
      </c>
      <c r="H31" s="5">
        <f>'[1]30 yr tmax'!H31+0.2019*'[1]radn'!H31</f>
        <v>25.262063723752544</v>
      </c>
      <c r="I31" s="5">
        <f>'[1]30 yr tmax'!I31+0.2453*'[1]radn'!I31</f>
        <v>24.219564349999906</v>
      </c>
      <c r="J31" s="5">
        <f>'[1]30 yr tmax'!J31+0.3353*'[1]radn'!J31</f>
        <v>23.02998730803507</v>
      </c>
      <c r="K31" s="5">
        <f>'[1]30 yr tmax'!K31+0.5252*'[1]radn'!K31</f>
        <v>16.46154473049839</v>
      </c>
      <c r="L31" s="5">
        <f>'[1]30 yr tmax'!L31+0.7585*'[1]radn'!L31</f>
        <v>7.403681624755622</v>
      </c>
      <c r="M31" s="5">
        <f>'[1]30 yr tmax'!M31+1.4102*'[1]radn'!M31</f>
        <v>6.891904735092885</v>
      </c>
      <c r="N31" s="3">
        <f t="shared" si="0"/>
        <v>14.474749366743689</v>
      </c>
    </row>
    <row r="32" spans="1:14" ht="15.75">
      <c r="A32" s="4" t="s">
        <v>30</v>
      </c>
      <c r="B32" s="5">
        <f>'[1]30 yr tmax'!B32+1.1681*'[1]radn'!B32</f>
        <v>7.98489767576076</v>
      </c>
      <c r="C32" s="5">
        <f>'[1]30 yr tmax'!C32+0.7283*'[1]radn'!C32</f>
        <v>9.088476266844337</v>
      </c>
      <c r="D32" s="5">
        <f>'[1]30 yr tmax'!D32+0.4495*'[1]radn'!D32</f>
        <v>11.392404296705898</v>
      </c>
      <c r="E32" s="5">
        <f>'[1]30 yr tmax'!E32+0.334*'[1]radn'!E32</f>
        <v>15.762606990890845</v>
      </c>
      <c r="F32" s="5">
        <f>'[1]30 yr tmax'!F32+0.2376*'[1]radn'!F32</f>
        <v>20.58615390873399</v>
      </c>
      <c r="G32" s="5">
        <f>'[1]30 yr tmax'!G32+0.2246*'[1]radn'!G32</f>
        <v>24.250308498801445</v>
      </c>
      <c r="H32" s="5">
        <f>'[1]30 yr tmax'!H32+0.2019*'[1]radn'!H32</f>
        <v>29.063933084646628</v>
      </c>
      <c r="I32" s="5">
        <f>'[1]30 yr tmax'!I32+0.2453*'[1]radn'!I32</f>
        <v>27.99068376959991</v>
      </c>
      <c r="J32" s="5">
        <f>'[1]30 yr tmax'!J32+0.3353*'[1]radn'!J32</f>
        <v>23.426016858653995</v>
      </c>
      <c r="K32" s="5">
        <f>'[1]30 yr tmax'!K32+0.5252*'[1]radn'!K32</f>
        <v>17.553681029621853</v>
      </c>
      <c r="L32" s="5">
        <f>'[1]30 yr tmax'!L32+0.7585*'[1]radn'!L32</f>
        <v>9.275596498844894</v>
      </c>
      <c r="M32" s="5">
        <f>'[1]30 yr tmax'!M32+1.4102*'[1]radn'!M32</f>
        <v>8.086729451238686</v>
      </c>
      <c r="N32" s="3">
        <f t="shared" si="0"/>
        <v>17.038457360861937</v>
      </c>
    </row>
    <row r="33" spans="1:14" ht="15.75">
      <c r="A33" s="4" t="s">
        <v>31</v>
      </c>
      <c r="B33" s="5">
        <f>'[1]30 yr tmax'!B33+1.1681*'[1]radn'!B33</f>
        <v>7.38488803234384</v>
      </c>
      <c r="C33" s="5">
        <f>'[1]30 yr tmax'!C33+0.7283*'[1]radn'!C33</f>
        <v>9.004055762436533</v>
      </c>
      <c r="D33" s="5">
        <f>'[1]30 yr tmax'!D33+0.4495*'[1]radn'!D33</f>
        <v>11.188699267422708</v>
      </c>
      <c r="E33" s="5">
        <f>'[1]30 yr tmax'!E33+0.334*'[1]radn'!E33</f>
        <v>16.40073384509688</v>
      </c>
      <c r="F33" s="5">
        <f>'[1]30 yr tmax'!F33+0.2376*'[1]radn'!F33</f>
        <v>19.923242659456065</v>
      </c>
      <c r="G33" s="5">
        <f>'[1]30 yr tmax'!G33+0.2246*'[1]radn'!G33</f>
        <v>23.6686975107134</v>
      </c>
      <c r="H33" s="5">
        <f>'[1]30 yr tmax'!H33+0.2019*'[1]radn'!H33</f>
        <v>28.412467607271537</v>
      </c>
      <c r="I33" s="5">
        <f>'[1]30 yr tmax'!I33+0.2453*'[1]radn'!I33</f>
        <v>29.178911695926363</v>
      </c>
      <c r="J33" s="5">
        <f>'[1]30 yr tmax'!J33+0.3353*'[1]radn'!J33</f>
        <v>24.489721982921665</v>
      </c>
      <c r="K33" s="5">
        <f>'[1]30 yr tmax'!K33+0.5252*'[1]radn'!K33</f>
        <v>16.963117095787137</v>
      </c>
      <c r="L33" s="5">
        <f>'[1]30 yr tmax'!L33+0.7585*'[1]radn'!L33</f>
        <v>9.213212800472723</v>
      </c>
      <c r="M33" s="5">
        <f>'[1]30 yr tmax'!M33+1.4102*'[1]radn'!M33</f>
        <v>7.4916174173705965</v>
      </c>
      <c r="N33" s="3">
        <f t="shared" si="0"/>
        <v>16.943280473101623</v>
      </c>
    </row>
    <row r="34" spans="1:14" ht="15.75">
      <c r="A34" s="4" t="s">
        <v>32</v>
      </c>
      <c r="B34" s="5">
        <f>'[1]30 yr tmax'!B34+1.1681*'[1]radn'!B34</f>
        <v>4.626447367446485</v>
      </c>
      <c r="C34" s="5">
        <f>'[1]30 yr tmax'!C34+0.7283*'[1]radn'!C34</f>
        <v>5.568723836501617</v>
      </c>
      <c r="D34" s="5">
        <f>'[1]30 yr tmax'!D34+0.4495*'[1]radn'!D34</f>
        <v>7.21184910818285</v>
      </c>
      <c r="E34" s="5">
        <f>'[1]30 yr tmax'!E34+0.334*'[1]radn'!E34</f>
        <v>10.244835376370297</v>
      </c>
      <c r="F34" s="5">
        <f>'[1]30 yr tmax'!F34+0.2376*'[1]radn'!F34</f>
        <v>15.411551845229972</v>
      </c>
      <c r="G34" s="5">
        <f>'[1]30 yr tmax'!G34+0.2246*'[1]radn'!G34</f>
        <v>20.95865195399517</v>
      </c>
      <c r="H34" s="5">
        <f>'[1]30 yr tmax'!H34+0.2019*'[1]radn'!H34</f>
        <v>24.854951433472813</v>
      </c>
      <c r="I34" s="5">
        <f>'[1]30 yr tmax'!I34+0.2453*'[1]radn'!I34</f>
        <v>23.945459578156225</v>
      </c>
      <c r="J34" s="5">
        <f>'[1]30 yr tmax'!J34+0.3353*'[1]radn'!J34</f>
        <v>19.253164581948397</v>
      </c>
      <c r="K34" s="5">
        <f>'[1]30 yr tmax'!K34+0.5252*'[1]radn'!K34</f>
        <v>13.528568111982914</v>
      </c>
      <c r="L34" s="5">
        <f>'[1]30 yr tmax'!L34+0.7585*'[1]radn'!L34</f>
        <v>6.817413553741202</v>
      </c>
      <c r="M34" s="5">
        <f>'[1]30 yr tmax'!M34+1.4102*'[1]radn'!M34</f>
        <v>4.987844807779262</v>
      </c>
      <c r="N34" s="3">
        <f t="shared" si="0"/>
        <v>13.117455129567267</v>
      </c>
    </row>
    <row r="35" spans="1:14" ht="15.75">
      <c r="A35" s="4" t="s">
        <v>33</v>
      </c>
      <c r="B35" s="5">
        <f>'[1]30 yr tmax'!B35+1.1681*'[1]radn'!B35</f>
        <v>5.1675397783356605</v>
      </c>
      <c r="C35" s="5">
        <f>'[1]30 yr tmax'!C35+0.7283*'[1]radn'!C35</f>
        <v>6.505533317858919</v>
      </c>
      <c r="D35" s="5">
        <f>'[1]30 yr tmax'!D35+0.4495*'[1]radn'!D35</f>
        <v>8.16561663480245</v>
      </c>
      <c r="E35" s="5">
        <f>'[1]30 yr tmax'!E35+0.334*'[1]radn'!E35</f>
        <v>10.916958925898074</v>
      </c>
      <c r="F35" s="5">
        <f>'[1]30 yr tmax'!F35+0.2376*'[1]radn'!F35</f>
        <v>16.23927349768138</v>
      </c>
      <c r="G35" s="5">
        <f>'[1]30 yr tmax'!G35+0.2246*'[1]radn'!G35</f>
        <v>21.397081045296225</v>
      </c>
      <c r="H35" s="5">
        <f>'[1]30 yr tmax'!H35+0.2019*'[1]radn'!H35</f>
        <v>25.420453706457806</v>
      </c>
      <c r="I35" s="5">
        <f>'[1]30 yr tmax'!I35+0.2453*'[1]radn'!I35</f>
        <v>24.51512388076725</v>
      </c>
      <c r="J35" s="5">
        <f>'[1]30 yr tmax'!J35+0.3353*'[1]radn'!J35</f>
        <v>18.61209189727015</v>
      </c>
      <c r="K35" s="5">
        <f>'[1]30 yr tmax'!K35+0.5252*'[1]radn'!K35</f>
        <v>13.388189674865089</v>
      </c>
      <c r="L35" s="5">
        <f>'[1]30 yr tmax'!L35+0.7585*'[1]radn'!L35</f>
        <v>7.364878854136898</v>
      </c>
      <c r="M35" s="5">
        <f>'[1]30 yr tmax'!M35+1.4102*'[1]radn'!M35</f>
        <v>5.679847884971025</v>
      </c>
      <c r="N35" s="3">
        <f t="shared" si="0"/>
        <v>13.614382424861743</v>
      </c>
    </row>
  </sheetData>
  <printOptions/>
  <pageMargins left="1.33" right="0.88" top="1.92" bottom="0.88" header="0.5" footer="0.89"/>
  <pageSetup fitToHeight="1" fitToWidth="1" horizontalDpi="360" verticalDpi="36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cp:lastPrinted>2002-02-01T01:49:29Z</cp:lastPrinted>
  <dcterms:created xsi:type="dcterms:W3CDTF">2002-02-01T01:24:57Z</dcterms:created>
  <dcterms:modified xsi:type="dcterms:W3CDTF">2002-02-01T02:05:56Z</dcterms:modified>
  <cp:category/>
  <cp:version/>
  <cp:contentType/>
  <cp:contentStatus/>
</cp:coreProperties>
</file>