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345" activeTab="0"/>
  </bookViews>
  <sheets>
    <sheet name="corrected_30yr_tmax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<sst xmlns="http://schemas.openxmlformats.org/spreadsheetml/2006/main" count="46" uniqueCount="46">
  <si>
    <t>ANN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</si>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</sst>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1"/>
      <name val="Courier New"/>
      <family val="3"/>
    </font>
    <font>
      <b/>
      <u val="single"/>
      <sz val="11"/>
      <name val="Courier New"/>
      <family val="3"/>
    </font>
    <font>
      <sz val="11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4" fontId="3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JA\Canopy%20Corrections\Final%20Corrections%20jan02\straight_canopy_temp_prism_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 yr tmax"/>
      <sheetName val="30 yr tmin"/>
      <sheetName val="FO site radn"/>
      <sheetName val="Theo site radn"/>
      <sheetName val="radn"/>
      <sheetName val="svf"/>
      <sheetName val="1-svf"/>
      <sheetName val="canopy corr tmax"/>
      <sheetName val="canopy corr tmin"/>
      <sheetName val="prism corr tmax"/>
      <sheetName val="prism corr tmin"/>
    </sheetNames>
    <sheetDataSet>
      <sheetData sheetId="1"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</row>
        <row r="4">
          <cell r="B4">
            <v>-0.9</v>
          </cell>
          <cell r="C4">
            <v>-0.3</v>
          </cell>
          <cell r="D4">
            <v>0.7</v>
          </cell>
          <cell r="E4">
            <v>2.4</v>
          </cell>
          <cell r="F4">
            <v>5</v>
          </cell>
          <cell r="G4">
            <v>7.5</v>
          </cell>
          <cell r="H4">
            <v>9.3</v>
          </cell>
          <cell r="I4">
            <v>9.1</v>
          </cell>
          <cell r="J4">
            <v>6.5</v>
          </cell>
          <cell r="K4">
            <v>3.4</v>
          </cell>
          <cell r="L4">
            <v>1.2</v>
          </cell>
          <cell r="M4">
            <v>-1</v>
          </cell>
        </row>
        <row r="5">
          <cell r="B5">
            <v>-0.8</v>
          </cell>
          <cell r="C5">
            <v>0</v>
          </cell>
          <cell r="D5">
            <v>1</v>
          </cell>
          <cell r="E5">
            <v>2.7</v>
          </cell>
          <cell r="F5">
            <v>5.8</v>
          </cell>
          <cell r="G5">
            <v>8.6</v>
          </cell>
          <cell r="H5">
            <v>10.8</v>
          </cell>
          <cell r="I5">
            <v>10.7</v>
          </cell>
          <cell r="J5">
            <v>8</v>
          </cell>
          <cell r="K5">
            <v>4.6</v>
          </cell>
          <cell r="L5">
            <v>1.5</v>
          </cell>
          <cell r="M5">
            <v>-0.6</v>
          </cell>
        </row>
        <row r="6">
          <cell r="B6">
            <v>-1.4</v>
          </cell>
          <cell r="C6">
            <v>-0.7</v>
          </cell>
          <cell r="D6">
            <v>-0.6</v>
          </cell>
          <cell r="E6">
            <v>1.2</v>
          </cell>
          <cell r="F6">
            <v>4.1</v>
          </cell>
          <cell r="G6">
            <v>6.9</v>
          </cell>
          <cell r="H6">
            <v>9.4</v>
          </cell>
          <cell r="I6">
            <v>9.8</v>
          </cell>
          <cell r="J6">
            <v>7.8</v>
          </cell>
          <cell r="K6">
            <v>4.7</v>
          </cell>
          <cell r="L6">
            <v>0.3</v>
          </cell>
          <cell r="M6">
            <v>-1.1</v>
          </cell>
        </row>
        <row r="7">
          <cell r="B7">
            <v>-1.9</v>
          </cell>
          <cell r="C7">
            <v>-1.1</v>
          </cell>
          <cell r="D7">
            <v>-1.1</v>
          </cell>
          <cell r="E7">
            <v>0.7</v>
          </cell>
          <cell r="F7">
            <v>2.8</v>
          </cell>
          <cell r="G7">
            <v>6.3</v>
          </cell>
          <cell r="H7">
            <v>9</v>
          </cell>
          <cell r="I7">
            <v>9.8</v>
          </cell>
          <cell r="J7">
            <v>7.3</v>
          </cell>
          <cell r="K7">
            <v>4.2</v>
          </cell>
          <cell r="L7">
            <v>-0.5</v>
          </cell>
          <cell r="M7">
            <v>-1.7</v>
          </cell>
        </row>
        <row r="8">
          <cell r="B8">
            <v>-2.2</v>
          </cell>
          <cell r="C8">
            <v>-1.8</v>
          </cell>
          <cell r="D8">
            <v>-1.7</v>
          </cell>
          <cell r="E8">
            <v>0</v>
          </cell>
          <cell r="F8">
            <v>1.9</v>
          </cell>
          <cell r="G8">
            <v>5.6</v>
          </cell>
          <cell r="H8">
            <v>8.2</v>
          </cell>
          <cell r="I8">
            <v>8.9</v>
          </cell>
          <cell r="J8">
            <v>6.6</v>
          </cell>
          <cell r="K8">
            <v>3.4</v>
          </cell>
          <cell r="L8">
            <v>-1.1</v>
          </cell>
          <cell r="M8">
            <v>-2.2</v>
          </cell>
        </row>
        <row r="9">
          <cell r="B9">
            <v>-0.7</v>
          </cell>
          <cell r="C9">
            <v>-0.5</v>
          </cell>
          <cell r="D9">
            <v>0.4</v>
          </cell>
          <cell r="E9">
            <v>1.7</v>
          </cell>
          <cell r="F9">
            <v>4.5</v>
          </cell>
          <cell r="G9">
            <v>7.4</v>
          </cell>
          <cell r="H9">
            <v>10.3</v>
          </cell>
          <cell r="I9">
            <v>10.8</v>
          </cell>
          <cell r="J9">
            <v>8.4</v>
          </cell>
          <cell r="K9">
            <v>5.1</v>
          </cell>
          <cell r="L9">
            <v>1.2</v>
          </cell>
          <cell r="M9">
            <v>-1</v>
          </cell>
        </row>
        <row r="10">
          <cell r="B10">
            <v>0.3</v>
          </cell>
          <cell r="C10">
            <v>1.3</v>
          </cell>
          <cell r="D10">
            <v>1.9</v>
          </cell>
          <cell r="E10">
            <v>3.4</v>
          </cell>
          <cell r="F10">
            <v>6.4</v>
          </cell>
          <cell r="G10">
            <v>9.4</v>
          </cell>
          <cell r="H10">
            <v>11.9</v>
          </cell>
          <cell r="I10">
            <v>11.9</v>
          </cell>
          <cell r="J10">
            <v>9.4</v>
          </cell>
          <cell r="K10">
            <v>6.2</v>
          </cell>
          <cell r="L10">
            <v>2.5</v>
          </cell>
          <cell r="M10">
            <v>0.4</v>
          </cell>
        </row>
        <row r="11">
          <cell r="B11">
            <v>-0.4</v>
          </cell>
          <cell r="C11">
            <v>0.2</v>
          </cell>
          <cell r="D11">
            <v>1.2</v>
          </cell>
          <cell r="E11">
            <v>2.7</v>
          </cell>
          <cell r="F11">
            <v>5.6</v>
          </cell>
          <cell r="G11">
            <v>8.5</v>
          </cell>
          <cell r="H11">
            <v>10.9</v>
          </cell>
          <cell r="I11">
            <v>10.8</v>
          </cell>
          <cell r="J11">
            <v>8</v>
          </cell>
          <cell r="K11">
            <v>4.6</v>
          </cell>
          <cell r="L11">
            <v>1.9</v>
          </cell>
          <cell r="M11">
            <v>-0.2</v>
          </cell>
        </row>
        <row r="12">
          <cell r="B12">
            <v>-0.2</v>
          </cell>
          <cell r="C12">
            <v>0.4</v>
          </cell>
          <cell r="D12">
            <v>1.1</v>
          </cell>
          <cell r="E12">
            <v>2.4</v>
          </cell>
          <cell r="F12">
            <v>5.6</v>
          </cell>
          <cell r="G12">
            <v>8.6</v>
          </cell>
          <cell r="H12">
            <v>12</v>
          </cell>
          <cell r="I12">
            <v>12.5</v>
          </cell>
          <cell r="J12">
            <v>10.3</v>
          </cell>
          <cell r="K12">
            <v>6.4</v>
          </cell>
          <cell r="L12">
            <v>2.1</v>
          </cell>
          <cell r="M12">
            <v>-0.4</v>
          </cell>
        </row>
        <row r="13">
          <cell r="B13">
            <v>-2.1</v>
          </cell>
          <cell r="C13">
            <v>-1.7</v>
          </cell>
          <cell r="D13">
            <v>-1.2</v>
          </cell>
          <cell r="E13">
            <v>0.2</v>
          </cell>
          <cell r="F13">
            <v>2.7</v>
          </cell>
          <cell r="G13">
            <v>6.1</v>
          </cell>
          <cell r="H13">
            <v>10</v>
          </cell>
          <cell r="I13">
            <v>10.7</v>
          </cell>
          <cell r="J13">
            <v>8.3</v>
          </cell>
          <cell r="K13">
            <v>4.3</v>
          </cell>
          <cell r="L13">
            <v>-0.4</v>
          </cell>
          <cell r="M13">
            <v>-2.1</v>
          </cell>
        </row>
        <row r="14">
          <cell r="B14">
            <v>-0.6</v>
          </cell>
          <cell r="C14">
            <v>0.3</v>
          </cell>
          <cell r="D14">
            <v>1</v>
          </cell>
          <cell r="E14">
            <v>2.6</v>
          </cell>
          <cell r="F14">
            <v>5.4</v>
          </cell>
          <cell r="G14">
            <v>8.5</v>
          </cell>
          <cell r="H14">
            <v>11.8</v>
          </cell>
          <cell r="I14">
            <v>12.1</v>
          </cell>
          <cell r="J14">
            <v>9.7</v>
          </cell>
          <cell r="K14">
            <v>6.2</v>
          </cell>
          <cell r="L14">
            <v>1.8</v>
          </cell>
          <cell r="M14">
            <v>-0.3</v>
          </cell>
        </row>
        <row r="15">
          <cell r="B15">
            <v>-0.5</v>
          </cell>
          <cell r="C15">
            <v>0.7</v>
          </cell>
          <cell r="D15">
            <v>1.6</v>
          </cell>
          <cell r="E15">
            <v>3.3</v>
          </cell>
          <cell r="F15">
            <v>5.9</v>
          </cell>
          <cell r="G15">
            <v>8.9</v>
          </cell>
          <cell r="H15">
            <v>11</v>
          </cell>
          <cell r="I15">
            <v>11</v>
          </cell>
          <cell r="J15">
            <v>8.3</v>
          </cell>
          <cell r="K15">
            <v>4.8</v>
          </cell>
          <cell r="L15">
            <v>2</v>
          </cell>
          <cell r="M15">
            <v>0</v>
          </cell>
        </row>
        <row r="16">
          <cell r="B16">
            <v>0</v>
          </cell>
          <cell r="C16">
            <v>0.8</v>
          </cell>
          <cell r="D16">
            <v>1.6</v>
          </cell>
          <cell r="E16">
            <v>3.1</v>
          </cell>
          <cell r="F16">
            <v>6</v>
          </cell>
          <cell r="G16">
            <v>9.1</v>
          </cell>
          <cell r="H16">
            <v>11.8</v>
          </cell>
          <cell r="I16">
            <v>11.8</v>
          </cell>
          <cell r="J16">
            <v>9.3</v>
          </cell>
          <cell r="K16">
            <v>5.7</v>
          </cell>
          <cell r="L16">
            <v>2.4</v>
          </cell>
          <cell r="M16">
            <v>0.2</v>
          </cell>
        </row>
        <row r="17">
          <cell r="B17">
            <v>-1.1</v>
          </cell>
          <cell r="C17">
            <v>-0.9</v>
          </cell>
          <cell r="D17">
            <v>-0.2</v>
          </cell>
          <cell r="E17">
            <v>1</v>
          </cell>
          <cell r="F17">
            <v>3.8</v>
          </cell>
          <cell r="G17">
            <v>6.8</v>
          </cell>
          <cell r="H17">
            <v>9.9</v>
          </cell>
          <cell r="I17">
            <v>10</v>
          </cell>
          <cell r="J17">
            <v>7.7</v>
          </cell>
          <cell r="K17">
            <v>4.5</v>
          </cell>
          <cell r="L17">
            <v>0.8</v>
          </cell>
          <cell r="M17">
            <v>-1.2</v>
          </cell>
        </row>
        <row r="18">
          <cell r="B18">
            <v>0.4</v>
          </cell>
          <cell r="C18">
            <v>1.3</v>
          </cell>
          <cell r="D18">
            <v>1.7</v>
          </cell>
          <cell r="E18">
            <v>3</v>
          </cell>
          <cell r="F18">
            <v>5.9</v>
          </cell>
          <cell r="G18">
            <v>9.3</v>
          </cell>
          <cell r="H18">
            <v>12.4</v>
          </cell>
          <cell r="I18">
            <v>12.4</v>
          </cell>
          <cell r="J18">
            <v>10.3</v>
          </cell>
          <cell r="K18">
            <v>6.4</v>
          </cell>
          <cell r="L18">
            <v>2.3</v>
          </cell>
          <cell r="M18">
            <v>0.4</v>
          </cell>
        </row>
        <row r="19">
          <cell r="B19">
            <v>0.3</v>
          </cell>
          <cell r="C19">
            <v>1.1</v>
          </cell>
          <cell r="D19">
            <v>1.4</v>
          </cell>
          <cell r="E19">
            <v>3</v>
          </cell>
          <cell r="F19">
            <v>6.1</v>
          </cell>
          <cell r="G19">
            <v>9.2</v>
          </cell>
          <cell r="H19">
            <v>12.1</v>
          </cell>
          <cell r="I19">
            <v>12.5</v>
          </cell>
          <cell r="J19">
            <v>10.1</v>
          </cell>
          <cell r="K19">
            <v>6.5</v>
          </cell>
          <cell r="L19">
            <v>2.4</v>
          </cell>
          <cell r="M19">
            <v>0.4</v>
          </cell>
        </row>
        <row r="20">
          <cell r="B20">
            <v>-0.2</v>
          </cell>
          <cell r="C20">
            <v>0.5</v>
          </cell>
          <cell r="D20">
            <v>1.7</v>
          </cell>
          <cell r="E20">
            <v>3.2</v>
          </cell>
          <cell r="F20">
            <v>6.5</v>
          </cell>
          <cell r="G20">
            <v>9.2</v>
          </cell>
          <cell r="H20">
            <v>11.7</v>
          </cell>
          <cell r="I20">
            <v>11.5</v>
          </cell>
          <cell r="J20">
            <v>8.6</v>
          </cell>
          <cell r="K20">
            <v>4.9</v>
          </cell>
          <cell r="L20">
            <v>2.4</v>
          </cell>
          <cell r="M20">
            <v>0.1</v>
          </cell>
        </row>
        <row r="21">
          <cell r="B21">
            <v>0.3</v>
          </cell>
          <cell r="C21">
            <v>1</v>
          </cell>
          <cell r="D21">
            <v>1.5</v>
          </cell>
          <cell r="E21">
            <v>3.1</v>
          </cell>
          <cell r="F21">
            <v>5.9</v>
          </cell>
          <cell r="G21">
            <v>9.1</v>
          </cell>
          <cell r="H21">
            <v>12</v>
          </cell>
          <cell r="I21">
            <v>12.2</v>
          </cell>
          <cell r="J21">
            <v>10</v>
          </cell>
          <cell r="K21">
            <v>6.2</v>
          </cell>
          <cell r="L21">
            <v>2.2</v>
          </cell>
          <cell r="M21">
            <v>0.1</v>
          </cell>
        </row>
        <row r="22">
          <cell r="B22">
            <v>-0.4</v>
          </cell>
          <cell r="C22">
            <v>0.1</v>
          </cell>
          <cell r="D22">
            <v>0.4</v>
          </cell>
          <cell r="E22">
            <v>1.9</v>
          </cell>
          <cell r="F22">
            <v>4.5</v>
          </cell>
          <cell r="G22">
            <v>7.7</v>
          </cell>
          <cell r="H22">
            <v>11.3</v>
          </cell>
          <cell r="I22">
            <v>11.8</v>
          </cell>
          <cell r="J22">
            <v>9.7</v>
          </cell>
          <cell r="K22">
            <v>5.6</v>
          </cell>
          <cell r="L22">
            <v>1.2</v>
          </cell>
          <cell r="M22">
            <v>-0.6</v>
          </cell>
        </row>
        <row r="23">
          <cell r="B23">
            <v>-0.2</v>
          </cell>
          <cell r="C23">
            <v>0.3</v>
          </cell>
          <cell r="D23">
            <v>0.6</v>
          </cell>
          <cell r="E23">
            <v>2</v>
          </cell>
          <cell r="F23">
            <v>4.6</v>
          </cell>
          <cell r="G23">
            <v>7.7</v>
          </cell>
          <cell r="H23">
            <v>10.5</v>
          </cell>
          <cell r="I23">
            <v>10.8</v>
          </cell>
          <cell r="J23">
            <v>8.9</v>
          </cell>
          <cell r="K23">
            <v>5.5</v>
          </cell>
          <cell r="L23">
            <v>1.5</v>
          </cell>
          <cell r="M23">
            <v>-0.4</v>
          </cell>
        </row>
        <row r="24">
          <cell r="B24">
            <v>-0.5</v>
          </cell>
          <cell r="C24">
            <v>0.2</v>
          </cell>
          <cell r="D24">
            <v>1.1</v>
          </cell>
          <cell r="E24">
            <v>2.7</v>
          </cell>
          <cell r="F24">
            <v>5.4</v>
          </cell>
          <cell r="G24">
            <v>8.6</v>
          </cell>
          <cell r="H24">
            <v>11.1</v>
          </cell>
          <cell r="I24">
            <v>11.2</v>
          </cell>
          <cell r="J24">
            <v>8.9</v>
          </cell>
          <cell r="K24">
            <v>5.4</v>
          </cell>
          <cell r="L24">
            <v>1.9</v>
          </cell>
          <cell r="M24">
            <v>-0.4</v>
          </cell>
        </row>
        <row r="25">
          <cell r="B25">
            <v>-0.5</v>
          </cell>
          <cell r="C25">
            <v>0.5</v>
          </cell>
          <cell r="D25">
            <v>1.2</v>
          </cell>
          <cell r="E25">
            <v>2.7</v>
          </cell>
          <cell r="F25">
            <v>5.9</v>
          </cell>
          <cell r="G25">
            <v>8.6</v>
          </cell>
          <cell r="H25">
            <v>10.6</v>
          </cell>
          <cell r="I25">
            <v>10.8</v>
          </cell>
          <cell r="J25">
            <v>7.8</v>
          </cell>
          <cell r="K25">
            <v>4.6</v>
          </cell>
          <cell r="L25">
            <v>1.8</v>
          </cell>
          <cell r="M25">
            <v>-0.5</v>
          </cell>
        </row>
        <row r="26">
          <cell r="B26">
            <v>-0.3</v>
          </cell>
          <cell r="C26">
            <v>0.3</v>
          </cell>
          <cell r="D26">
            <v>1.4</v>
          </cell>
          <cell r="E26">
            <v>2.8</v>
          </cell>
          <cell r="F26">
            <v>5.5</v>
          </cell>
          <cell r="G26">
            <v>8.3</v>
          </cell>
          <cell r="H26">
            <v>10.8</v>
          </cell>
          <cell r="I26">
            <v>10.8</v>
          </cell>
          <cell r="J26">
            <v>7.9</v>
          </cell>
          <cell r="K26">
            <v>4.6</v>
          </cell>
          <cell r="L26">
            <v>2</v>
          </cell>
          <cell r="M26">
            <v>0</v>
          </cell>
        </row>
        <row r="27">
          <cell r="B27">
            <v>-0.8</v>
          </cell>
          <cell r="C27">
            <v>0.1</v>
          </cell>
          <cell r="D27">
            <v>0.5</v>
          </cell>
          <cell r="E27">
            <v>1.9</v>
          </cell>
          <cell r="F27">
            <v>4.7</v>
          </cell>
          <cell r="G27">
            <v>7.5</v>
          </cell>
          <cell r="H27">
            <v>10.5</v>
          </cell>
          <cell r="I27">
            <v>10.9</v>
          </cell>
          <cell r="J27">
            <v>8.3</v>
          </cell>
          <cell r="K27">
            <v>5.1</v>
          </cell>
          <cell r="L27">
            <v>1.5</v>
          </cell>
          <cell r="M27">
            <v>-0.6</v>
          </cell>
        </row>
        <row r="28">
          <cell r="B28">
            <v>-0.1</v>
          </cell>
          <cell r="C28">
            <v>0.6</v>
          </cell>
          <cell r="D28">
            <v>1.6</v>
          </cell>
          <cell r="E28">
            <v>3</v>
          </cell>
          <cell r="F28">
            <v>5.9</v>
          </cell>
          <cell r="G28">
            <v>9</v>
          </cell>
          <cell r="H28">
            <v>11.5</v>
          </cell>
          <cell r="I28">
            <v>11.5</v>
          </cell>
          <cell r="J28">
            <v>9.3</v>
          </cell>
          <cell r="K28">
            <v>5.3</v>
          </cell>
          <cell r="L28">
            <v>2.3</v>
          </cell>
          <cell r="M28">
            <v>0.3</v>
          </cell>
        </row>
        <row r="29">
          <cell r="B29">
            <v>-0.4</v>
          </cell>
          <cell r="C29">
            <v>-1.4</v>
          </cell>
          <cell r="D29">
            <v>-1</v>
          </cell>
          <cell r="E29">
            <v>0.6</v>
          </cell>
          <cell r="F29">
            <v>2.4</v>
          </cell>
          <cell r="G29">
            <v>6.2</v>
          </cell>
          <cell r="H29">
            <v>9.7</v>
          </cell>
          <cell r="I29">
            <v>10.1</v>
          </cell>
          <cell r="J29">
            <v>7.5</v>
          </cell>
          <cell r="K29">
            <v>4.8</v>
          </cell>
          <cell r="L29">
            <v>-0.8</v>
          </cell>
          <cell r="M29">
            <v>-1.7</v>
          </cell>
        </row>
        <row r="30">
          <cell r="B30">
            <v>0.4</v>
          </cell>
          <cell r="C30">
            <v>1.5</v>
          </cell>
          <cell r="D30">
            <v>2.2</v>
          </cell>
          <cell r="E30">
            <v>3.2</v>
          </cell>
          <cell r="F30">
            <v>6.4</v>
          </cell>
          <cell r="G30">
            <v>9.8</v>
          </cell>
          <cell r="H30">
            <v>11.8</v>
          </cell>
          <cell r="I30">
            <v>11.6</v>
          </cell>
          <cell r="J30">
            <v>9.9</v>
          </cell>
          <cell r="K30">
            <v>6</v>
          </cell>
          <cell r="L30">
            <v>2.2</v>
          </cell>
          <cell r="M30">
            <v>0.8</v>
          </cell>
        </row>
        <row r="31">
          <cell r="B31">
            <v>-1.2</v>
          </cell>
          <cell r="C31">
            <v>-0.5</v>
          </cell>
          <cell r="D31">
            <v>0.1</v>
          </cell>
          <cell r="E31">
            <v>0.9</v>
          </cell>
          <cell r="F31">
            <v>3.3</v>
          </cell>
          <cell r="G31">
            <v>7</v>
          </cell>
          <cell r="H31">
            <v>10.6</v>
          </cell>
          <cell r="I31">
            <v>11</v>
          </cell>
          <cell r="J31">
            <v>9.6</v>
          </cell>
          <cell r="K31">
            <v>5.7</v>
          </cell>
          <cell r="L31">
            <v>0.2</v>
          </cell>
          <cell r="M31">
            <v>-0.6</v>
          </cell>
        </row>
        <row r="32">
          <cell r="B32">
            <v>0.9</v>
          </cell>
          <cell r="C32">
            <v>1.5</v>
          </cell>
          <cell r="D32">
            <v>2.4</v>
          </cell>
          <cell r="E32">
            <v>3.9</v>
          </cell>
          <cell r="F32">
            <v>7.3</v>
          </cell>
          <cell r="G32">
            <v>9.9</v>
          </cell>
          <cell r="H32">
            <v>13.1</v>
          </cell>
          <cell r="I32">
            <v>13.6</v>
          </cell>
          <cell r="J32">
            <v>10.7</v>
          </cell>
          <cell r="K32">
            <v>7.6</v>
          </cell>
          <cell r="L32">
            <v>2.5</v>
          </cell>
          <cell r="M32">
            <v>1.1</v>
          </cell>
        </row>
        <row r="33">
          <cell r="B33">
            <v>-0.5</v>
          </cell>
          <cell r="C33">
            <v>0.3</v>
          </cell>
          <cell r="D33">
            <v>0.7</v>
          </cell>
          <cell r="E33">
            <v>2.3</v>
          </cell>
          <cell r="F33">
            <v>4.5</v>
          </cell>
          <cell r="G33">
            <v>7.2</v>
          </cell>
          <cell r="H33">
            <v>9.6</v>
          </cell>
          <cell r="I33">
            <v>9.6</v>
          </cell>
          <cell r="J33">
            <v>7.4</v>
          </cell>
          <cell r="K33">
            <v>4.4</v>
          </cell>
          <cell r="L33">
            <v>1.5</v>
          </cell>
          <cell r="M33">
            <v>-0.4</v>
          </cell>
        </row>
        <row r="34">
          <cell r="B34">
            <v>-1.1</v>
          </cell>
          <cell r="C34">
            <v>-1</v>
          </cell>
          <cell r="D34">
            <v>0</v>
          </cell>
          <cell r="E34">
            <v>1.2</v>
          </cell>
          <cell r="F34">
            <v>4.1</v>
          </cell>
          <cell r="G34">
            <v>7.3</v>
          </cell>
          <cell r="H34">
            <v>10.2</v>
          </cell>
          <cell r="I34">
            <v>10.1</v>
          </cell>
          <cell r="J34">
            <v>7.7</v>
          </cell>
          <cell r="K34">
            <v>4.6</v>
          </cell>
          <cell r="L34">
            <v>1.3</v>
          </cell>
          <cell r="M34">
            <v>-0.8</v>
          </cell>
        </row>
        <row r="35">
          <cell r="B35">
            <v>0.2</v>
          </cell>
          <cell r="C35">
            <v>0.8</v>
          </cell>
          <cell r="D35">
            <v>1.2</v>
          </cell>
          <cell r="E35">
            <v>2.3</v>
          </cell>
          <cell r="F35">
            <v>5.5</v>
          </cell>
          <cell r="G35">
            <v>8.8</v>
          </cell>
          <cell r="H35">
            <v>11.8</v>
          </cell>
          <cell r="I35">
            <v>11.9</v>
          </cell>
          <cell r="J35">
            <v>9.3</v>
          </cell>
          <cell r="K35">
            <v>6</v>
          </cell>
          <cell r="L35">
            <v>2</v>
          </cell>
          <cell r="M35">
            <v>0.3</v>
          </cell>
        </row>
      </sheetData>
      <sheetData sheetId="4">
        <row r="3">
          <cell r="M3">
            <v>12</v>
          </cell>
        </row>
        <row r="4">
          <cell r="M4">
            <v>0.7721021264573373</v>
          </cell>
        </row>
        <row r="5">
          <cell r="M5">
            <v>2.1908022307186807</v>
          </cell>
        </row>
        <row r="6">
          <cell r="M6">
            <v>0.8026283617925771</v>
          </cell>
        </row>
        <row r="7">
          <cell r="M7">
            <v>0.2599391345660744</v>
          </cell>
        </row>
        <row r="8">
          <cell r="M8">
            <v>0.6260491041693244</v>
          </cell>
        </row>
        <row r="9">
          <cell r="M9">
            <v>1.9745920022858159</v>
          </cell>
        </row>
        <row r="10">
          <cell r="M10">
            <v>2.58275276111808</v>
          </cell>
        </row>
        <row r="11">
          <cell r="M11">
            <v>2.510385061556235</v>
          </cell>
        </row>
        <row r="12">
          <cell r="M12">
            <v>2.992388296874803</v>
          </cell>
        </row>
        <row r="13">
          <cell r="M13">
            <v>2.7808814573711516</v>
          </cell>
        </row>
        <row r="14">
          <cell r="M14">
            <v>2.616513063068613</v>
          </cell>
        </row>
        <row r="15">
          <cell r="M15">
            <v>2.7090512216201605</v>
          </cell>
        </row>
        <row r="16">
          <cell r="M16">
            <v>2.811928809482022</v>
          </cell>
        </row>
        <row r="17">
          <cell r="M17">
            <v>2.67168060339797</v>
          </cell>
        </row>
        <row r="18">
          <cell r="M18">
            <v>2.916317912364341</v>
          </cell>
        </row>
        <row r="19">
          <cell r="M19">
            <v>2.6653551478942537</v>
          </cell>
        </row>
        <row r="20">
          <cell r="M20">
            <v>2.736012768093662</v>
          </cell>
        </row>
        <row r="21">
          <cell r="M21">
            <v>2.9073720691477165</v>
          </cell>
        </row>
        <row r="22">
          <cell r="M22">
            <v>2.760513150422794</v>
          </cell>
        </row>
        <row r="23">
          <cell r="M23">
            <v>2.718811095155986</v>
          </cell>
        </row>
        <row r="24">
          <cell r="M24">
            <v>1.9360746700133633</v>
          </cell>
        </row>
        <row r="25">
          <cell r="M25">
            <v>2.858792873705054</v>
          </cell>
        </row>
        <row r="26">
          <cell r="M26">
            <v>2.460252970240167</v>
          </cell>
        </row>
        <row r="27">
          <cell r="M27">
            <v>1.8403376750402547</v>
          </cell>
        </row>
        <row r="28">
          <cell r="M28">
            <v>2.3800370945446985</v>
          </cell>
        </row>
        <row r="29">
          <cell r="M29">
            <v>2.7830607749613003</v>
          </cell>
        </row>
        <row r="30">
          <cell r="M30">
            <v>2.7747532841047997</v>
          </cell>
        </row>
        <row r="31">
          <cell r="M31">
            <v>3.1143842966195465</v>
          </cell>
        </row>
        <row r="32">
          <cell r="M32">
            <v>2.4725070566151515</v>
          </cell>
        </row>
        <row r="33">
          <cell r="M33">
            <v>2.617797062381646</v>
          </cell>
        </row>
        <row r="34">
          <cell r="M34">
            <v>2.544209904821488</v>
          </cell>
        </row>
        <row r="35">
          <cell r="M35">
            <v>2.3258033505680227</v>
          </cell>
        </row>
      </sheetData>
      <sheetData sheetId="6"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</row>
        <row r="4">
          <cell r="B4">
            <v>0.43169</v>
          </cell>
          <cell r="C4">
            <v>0.43169</v>
          </cell>
          <cell r="D4">
            <v>0.43169</v>
          </cell>
          <cell r="E4">
            <v>0.43169</v>
          </cell>
          <cell r="F4">
            <v>0.43169</v>
          </cell>
          <cell r="G4">
            <v>0.43169</v>
          </cell>
          <cell r="H4">
            <v>0.43169</v>
          </cell>
          <cell r="I4">
            <v>0.43169</v>
          </cell>
          <cell r="J4">
            <v>0.43169</v>
          </cell>
          <cell r="K4">
            <v>0.43169</v>
          </cell>
          <cell r="L4">
            <v>0.43169</v>
          </cell>
        </row>
        <row r="5">
          <cell r="B5">
            <v>0.8062400000000001</v>
          </cell>
          <cell r="C5">
            <v>0.8062400000000001</v>
          </cell>
          <cell r="D5">
            <v>0.8062400000000001</v>
          </cell>
          <cell r="E5">
            <v>0.8062400000000001</v>
          </cell>
          <cell r="F5">
            <v>0.8062400000000001</v>
          </cell>
          <cell r="G5">
            <v>0.8062400000000001</v>
          </cell>
          <cell r="H5">
            <v>0.8062400000000001</v>
          </cell>
          <cell r="I5">
            <v>0.8062400000000001</v>
          </cell>
          <cell r="J5">
            <v>0.8062400000000001</v>
          </cell>
          <cell r="K5">
            <v>0.8062400000000001</v>
          </cell>
          <cell r="L5">
            <v>0.8062400000000001</v>
          </cell>
        </row>
        <row r="6">
          <cell r="B6">
            <v>0.32813000000000003</v>
          </cell>
          <cell r="C6">
            <v>0.32813000000000003</v>
          </cell>
          <cell r="D6">
            <v>0.32813000000000003</v>
          </cell>
          <cell r="E6">
            <v>0.32813000000000003</v>
          </cell>
          <cell r="F6">
            <v>0.32813000000000003</v>
          </cell>
          <cell r="G6">
            <v>0.32813000000000003</v>
          </cell>
          <cell r="H6">
            <v>0.32813000000000003</v>
          </cell>
          <cell r="I6">
            <v>0.32813000000000003</v>
          </cell>
          <cell r="J6">
            <v>0.32813000000000003</v>
          </cell>
          <cell r="K6">
            <v>0.32813000000000003</v>
          </cell>
          <cell r="L6">
            <v>0.32813000000000003</v>
          </cell>
        </row>
        <row r="7">
          <cell r="B7">
            <v>0.22304000000000002</v>
          </cell>
          <cell r="C7">
            <v>0.22304000000000002</v>
          </cell>
          <cell r="D7">
            <v>0.22304000000000002</v>
          </cell>
          <cell r="E7">
            <v>0.22304000000000002</v>
          </cell>
          <cell r="F7">
            <v>0.22304000000000002</v>
          </cell>
          <cell r="G7">
            <v>0.22304000000000002</v>
          </cell>
          <cell r="H7">
            <v>0.22304000000000002</v>
          </cell>
          <cell r="I7">
            <v>0.22304000000000002</v>
          </cell>
          <cell r="J7">
            <v>0.22304000000000002</v>
          </cell>
          <cell r="K7">
            <v>0.22304000000000002</v>
          </cell>
          <cell r="L7">
            <v>0.22304000000000002</v>
          </cell>
        </row>
        <row r="8">
          <cell r="B8">
            <v>0.28210999999999997</v>
          </cell>
          <cell r="C8">
            <v>0.28210999999999997</v>
          </cell>
          <cell r="D8">
            <v>0.28210999999999997</v>
          </cell>
          <cell r="E8">
            <v>0.28210999999999997</v>
          </cell>
          <cell r="F8">
            <v>0.28210999999999997</v>
          </cell>
          <cell r="G8">
            <v>0.28210999999999997</v>
          </cell>
          <cell r="H8">
            <v>0.28210999999999997</v>
          </cell>
          <cell r="I8">
            <v>0.28210999999999997</v>
          </cell>
          <cell r="J8">
            <v>0.28210999999999997</v>
          </cell>
          <cell r="K8">
            <v>0.28210999999999997</v>
          </cell>
          <cell r="L8">
            <v>0.28210999999999997</v>
          </cell>
        </row>
        <row r="9">
          <cell r="B9">
            <v>0.6860299999999999</v>
          </cell>
          <cell r="C9">
            <v>0.6860299999999999</v>
          </cell>
          <cell r="D9">
            <v>0.6860299999999999</v>
          </cell>
          <cell r="E9">
            <v>0.6860299999999999</v>
          </cell>
          <cell r="F9">
            <v>0.6860299999999999</v>
          </cell>
          <cell r="G9">
            <v>0.6860299999999999</v>
          </cell>
          <cell r="H9">
            <v>0.6860299999999999</v>
          </cell>
          <cell r="I9">
            <v>0.6860299999999999</v>
          </cell>
          <cell r="J9">
            <v>0.6860299999999999</v>
          </cell>
          <cell r="K9">
            <v>0.6860299999999999</v>
          </cell>
          <cell r="L9">
            <v>0.6860299999999999</v>
          </cell>
        </row>
        <row r="10">
          <cell r="B10">
            <v>0.8415</v>
          </cell>
          <cell r="C10">
            <v>0.8415</v>
          </cell>
          <cell r="D10">
            <v>0.8415</v>
          </cell>
          <cell r="E10">
            <v>0.8415</v>
          </cell>
          <cell r="F10">
            <v>0.8415</v>
          </cell>
          <cell r="G10">
            <v>0.8415</v>
          </cell>
          <cell r="H10">
            <v>0.8415</v>
          </cell>
          <cell r="I10">
            <v>0.8415</v>
          </cell>
          <cell r="J10">
            <v>0.8415</v>
          </cell>
          <cell r="K10">
            <v>0.8415</v>
          </cell>
          <cell r="L10">
            <v>0.8415</v>
          </cell>
        </row>
        <row r="11">
          <cell r="B11">
            <v>0.92731</v>
          </cell>
          <cell r="C11">
            <v>0.92731</v>
          </cell>
          <cell r="D11">
            <v>0.92731</v>
          </cell>
          <cell r="E11">
            <v>0.92731</v>
          </cell>
          <cell r="F11">
            <v>0.92731</v>
          </cell>
          <cell r="G11">
            <v>0.92731</v>
          </cell>
          <cell r="H11">
            <v>0.92731</v>
          </cell>
          <cell r="I11">
            <v>0.92731</v>
          </cell>
          <cell r="J11">
            <v>0.92731</v>
          </cell>
          <cell r="K11">
            <v>0.92731</v>
          </cell>
          <cell r="L11">
            <v>0.92731</v>
          </cell>
        </row>
        <row r="12">
          <cell r="B12">
            <v>0.96349</v>
          </cell>
          <cell r="C12">
            <v>0.96349</v>
          </cell>
          <cell r="D12">
            <v>0.96349</v>
          </cell>
          <cell r="E12">
            <v>0.96349</v>
          </cell>
          <cell r="F12">
            <v>0.96349</v>
          </cell>
          <cell r="G12">
            <v>0.96349</v>
          </cell>
          <cell r="H12">
            <v>0.96349</v>
          </cell>
          <cell r="I12">
            <v>0.96349</v>
          </cell>
          <cell r="J12">
            <v>0.96349</v>
          </cell>
          <cell r="K12">
            <v>0.96349</v>
          </cell>
          <cell r="L12">
            <v>0.96349</v>
          </cell>
        </row>
        <row r="13">
          <cell r="B13">
            <v>0.92146</v>
          </cell>
          <cell r="C13">
            <v>0.92146</v>
          </cell>
          <cell r="D13">
            <v>0.92146</v>
          </cell>
          <cell r="E13">
            <v>0.92146</v>
          </cell>
          <cell r="F13">
            <v>0.92146</v>
          </cell>
          <cell r="G13">
            <v>0.92146</v>
          </cell>
          <cell r="H13">
            <v>0.92146</v>
          </cell>
          <cell r="I13">
            <v>0.92146</v>
          </cell>
          <cell r="J13">
            <v>0.92146</v>
          </cell>
          <cell r="K13">
            <v>0.92146</v>
          </cell>
          <cell r="L13">
            <v>0.92146</v>
          </cell>
        </row>
        <row r="14">
          <cell r="B14">
            <v>0.9365</v>
          </cell>
          <cell r="C14">
            <v>0.9365</v>
          </cell>
          <cell r="D14">
            <v>0.9365</v>
          </cell>
          <cell r="E14">
            <v>0.9365</v>
          </cell>
          <cell r="F14">
            <v>0.9365</v>
          </cell>
          <cell r="G14">
            <v>0.9365</v>
          </cell>
          <cell r="H14">
            <v>0.9365</v>
          </cell>
          <cell r="I14">
            <v>0.9365</v>
          </cell>
          <cell r="J14">
            <v>0.9365</v>
          </cell>
          <cell r="K14">
            <v>0.9365</v>
          </cell>
          <cell r="L14">
            <v>0.9365</v>
          </cell>
        </row>
        <row r="15">
          <cell r="B15">
            <v>0.90404</v>
          </cell>
          <cell r="C15">
            <v>0.90404</v>
          </cell>
          <cell r="D15">
            <v>0.90404</v>
          </cell>
          <cell r="E15">
            <v>0.90404</v>
          </cell>
          <cell r="F15">
            <v>0.90404</v>
          </cell>
          <cell r="G15">
            <v>0.90404</v>
          </cell>
          <cell r="H15">
            <v>0.90404</v>
          </cell>
          <cell r="I15">
            <v>0.90404</v>
          </cell>
          <cell r="J15">
            <v>0.90404</v>
          </cell>
          <cell r="K15">
            <v>0.90404</v>
          </cell>
          <cell r="L15">
            <v>0.90404</v>
          </cell>
        </row>
        <row r="16">
          <cell r="B16">
            <v>0.93354</v>
          </cell>
          <cell r="C16">
            <v>0.93354</v>
          </cell>
          <cell r="D16">
            <v>0.93354</v>
          </cell>
          <cell r="E16">
            <v>0.93354</v>
          </cell>
          <cell r="F16">
            <v>0.93354</v>
          </cell>
          <cell r="G16">
            <v>0.93354</v>
          </cell>
          <cell r="H16">
            <v>0.93354</v>
          </cell>
          <cell r="I16">
            <v>0.93354</v>
          </cell>
          <cell r="J16">
            <v>0.93354</v>
          </cell>
          <cell r="K16">
            <v>0.93354</v>
          </cell>
          <cell r="L16">
            <v>0.93354</v>
          </cell>
        </row>
        <row r="17">
          <cell r="B17">
            <v>0.95237</v>
          </cell>
          <cell r="C17">
            <v>0.95237</v>
          </cell>
          <cell r="D17">
            <v>0.95237</v>
          </cell>
          <cell r="E17">
            <v>0.95237</v>
          </cell>
          <cell r="F17">
            <v>0.95237</v>
          </cell>
          <cell r="G17">
            <v>0.95237</v>
          </cell>
          <cell r="H17">
            <v>0.95237</v>
          </cell>
          <cell r="I17">
            <v>0.95237</v>
          </cell>
          <cell r="J17">
            <v>0.95237</v>
          </cell>
          <cell r="K17">
            <v>0.95237</v>
          </cell>
          <cell r="L17">
            <v>0.95237</v>
          </cell>
        </row>
        <row r="18">
          <cell r="B18">
            <v>0.93371</v>
          </cell>
          <cell r="C18">
            <v>0.93371</v>
          </cell>
          <cell r="D18">
            <v>0.93371</v>
          </cell>
          <cell r="E18">
            <v>0.93371</v>
          </cell>
          <cell r="F18">
            <v>0.93371</v>
          </cell>
          <cell r="G18">
            <v>0.93371</v>
          </cell>
          <cell r="H18">
            <v>0.93371</v>
          </cell>
          <cell r="I18">
            <v>0.93371</v>
          </cell>
          <cell r="J18">
            <v>0.93371</v>
          </cell>
          <cell r="K18">
            <v>0.93371</v>
          </cell>
          <cell r="L18">
            <v>0.93371</v>
          </cell>
        </row>
        <row r="19">
          <cell r="B19">
            <v>0.9661</v>
          </cell>
          <cell r="C19">
            <v>0.9661</v>
          </cell>
          <cell r="D19">
            <v>0.9661</v>
          </cell>
          <cell r="E19">
            <v>0.9661</v>
          </cell>
          <cell r="F19">
            <v>0.9661</v>
          </cell>
          <cell r="G19">
            <v>0.9661</v>
          </cell>
          <cell r="H19">
            <v>0.9661</v>
          </cell>
          <cell r="I19">
            <v>0.9661</v>
          </cell>
          <cell r="J19">
            <v>0.9661</v>
          </cell>
          <cell r="K19">
            <v>0.9661</v>
          </cell>
          <cell r="L19">
            <v>0.9661</v>
          </cell>
        </row>
        <row r="20">
          <cell r="B20">
            <v>0.91921</v>
          </cell>
          <cell r="C20">
            <v>0.91921</v>
          </cell>
          <cell r="D20">
            <v>0.91921</v>
          </cell>
          <cell r="E20">
            <v>0.91921</v>
          </cell>
          <cell r="F20">
            <v>0.91921</v>
          </cell>
          <cell r="G20">
            <v>0.91921</v>
          </cell>
          <cell r="H20">
            <v>0.91921</v>
          </cell>
          <cell r="I20">
            <v>0.91921</v>
          </cell>
          <cell r="J20">
            <v>0.91921</v>
          </cell>
          <cell r="K20">
            <v>0.91921</v>
          </cell>
          <cell r="L20">
            <v>0.91921</v>
          </cell>
        </row>
        <row r="21">
          <cell r="B21">
            <v>0.90509</v>
          </cell>
          <cell r="C21">
            <v>0.90509</v>
          </cell>
          <cell r="D21">
            <v>0.90509</v>
          </cell>
          <cell r="E21">
            <v>0.90509</v>
          </cell>
          <cell r="F21">
            <v>0.90509</v>
          </cell>
          <cell r="G21">
            <v>0.90509</v>
          </cell>
          <cell r="H21">
            <v>0.90509</v>
          </cell>
          <cell r="I21">
            <v>0.90509</v>
          </cell>
          <cell r="J21">
            <v>0.90509</v>
          </cell>
          <cell r="K21">
            <v>0.90509</v>
          </cell>
          <cell r="L21">
            <v>0.90509</v>
          </cell>
        </row>
        <row r="22">
          <cell r="B22">
            <v>0.90968</v>
          </cell>
          <cell r="C22">
            <v>0.90968</v>
          </cell>
          <cell r="D22">
            <v>0.90968</v>
          </cell>
          <cell r="E22">
            <v>0.90968</v>
          </cell>
          <cell r="F22">
            <v>0.90968</v>
          </cell>
          <cell r="G22">
            <v>0.90968</v>
          </cell>
          <cell r="H22">
            <v>0.90968</v>
          </cell>
          <cell r="I22">
            <v>0.90968</v>
          </cell>
          <cell r="J22">
            <v>0.90968</v>
          </cell>
          <cell r="K22">
            <v>0.90968</v>
          </cell>
          <cell r="L22">
            <v>0.90968</v>
          </cell>
        </row>
        <row r="23">
          <cell r="B23">
            <v>0.87614</v>
          </cell>
          <cell r="C23">
            <v>0.87614</v>
          </cell>
          <cell r="D23">
            <v>0.87614</v>
          </cell>
          <cell r="E23">
            <v>0.87614</v>
          </cell>
          <cell r="F23">
            <v>0.87614</v>
          </cell>
          <cell r="G23">
            <v>0.87614</v>
          </cell>
          <cell r="H23">
            <v>0.87614</v>
          </cell>
          <cell r="I23">
            <v>0.87614</v>
          </cell>
          <cell r="J23">
            <v>0.87614</v>
          </cell>
          <cell r="K23">
            <v>0.87614</v>
          </cell>
          <cell r="L23">
            <v>0.87614</v>
          </cell>
        </row>
        <row r="24">
          <cell r="B24">
            <v>0.6167199999999999</v>
          </cell>
          <cell r="C24">
            <v>0.6167199999999999</v>
          </cell>
          <cell r="D24">
            <v>0.6167199999999999</v>
          </cell>
          <cell r="E24">
            <v>0.6167199999999999</v>
          </cell>
          <cell r="F24">
            <v>0.6167199999999999</v>
          </cell>
          <cell r="G24">
            <v>0.6167199999999999</v>
          </cell>
          <cell r="H24">
            <v>0.6167199999999999</v>
          </cell>
          <cell r="I24">
            <v>0.6167199999999999</v>
          </cell>
          <cell r="J24">
            <v>0.6167199999999999</v>
          </cell>
          <cell r="K24">
            <v>0.6167199999999999</v>
          </cell>
          <cell r="L24">
            <v>0.6167199999999999</v>
          </cell>
        </row>
        <row r="25">
          <cell r="B25">
            <v>0.91516</v>
          </cell>
          <cell r="C25">
            <v>0.91516</v>
          </cell>
          <cell r="D25">
            <v>0.91516</v>
          </cell>
          <cell r="E25">
            <v>0.91516</v>
          </cell>
          <cell r="F25">
            <v>0.91516</v>
          </cell>
          <cell r="G25">
            <v>0.91516</v>
          </cell>
          <cell r="H25">
            <v>0.91516</v>
          </cell>
          <cell r="I25">
            <v>0.91516</v>
          </cell>
          <cell r="J25">
            <v>0.91516</v>
          </cell>
          <cell r="K25">
            <v>0.91516</v>
          </cell>
          <cell r="L25">
            <v>0.91516</v>
          </cell>
        </row>
        <row r="26">
          <cell r="B26">
            <v>0.94281</v>
          </cell>
          <cell r="C26">
            <v>0.94281</v>
          </cell>
          <cell r="D26">
            <v>0.94281</v>
          </cell>
          <cell r="E26">
            <v>0.94281</v>
          </cell>
          <cell r="F26">
            <v>0.94281</v>
          </cell>
          <cell r="G26">
            <v>0.94281</v>
          </cell>
          <cell r="H26">
            <v>0.94281</v>
          </cell>
          <cell r="I26">
            <v>0.94281</v>
          </cell>
          <cell r="J26">
            <v>0.94281</v>
          </cell>
          <cell r="K26">
            <v>0.94281</v>
          </cell>
          <cell r="L26">
            <v>0.94281</v>
          </cell>
        </row>
        <row r="27">
          <cell r="B27">
            <v>0.72992</v>
          </cell>
          <cell r="C27">
            <v>0.72992</v>
          </cell>
          <cell r="D27">
            <v>0.72992</v>
          </cell>
          <cell r="E27">
            <v>0.72992</v>
          </cell>
          <cell r="F27">
            <v>0.72992</v>
          </cell>
          <cell r="G27">
            <v>0.72992</v>
          </cell>
          <cell r="H27">
            <v>0.72992</v>
          </cell>
          <cell r="I27">
            <v>0.72992</v>
          </cell>
          <cell r="J27">
            <v>0.72992</v>
          </cell>
          <cell r="K27">
            <v>0.72992</v>
          </cell>
          <cell r="L27">
            <v>0.72992</v>
          </cell>
        </row>
        <row r="28">
          <cell r="B28">
            <v>0.90041</v>
          </cell>
          <cell r="C28">
            <v>0.90041</v>
          </cell>
          <cell r="D28">
            <v>0.90041</v>
          </cell>
          <cell r="E28">
            <v>0.90041</v>
          </cell>
          <cell r="F28">
            <v>0.90041</v>
          </cell>
          <cell r="G28">
            <v>0.90041</v>
          </cell>
          <cell r="H28">
            <v>0.90041</v>
          </cell>
          <cell r="I28">
            <v>0.90041</v>
          </cell>
          <cell r="J28">
            <v>0.90041</v>
          </cell>
          <cell r="K28">
            <v>0.90041</v>
          </cell>
          <cell r="L28">
            <v>0.90041</v>
          </cell>
        </row>
        <row r="29">
          <cell r="B29">
            <v>0.91756</v>
          </cell>
          <cell r="C29">
            <v>0.91756</v>
          </cell>
          <cell r="D29">
            <v>0.91756</v>
          </cell>
          <cell r="E29">
            <v>0.91756</v>
          </cell>
          <cell r="F29">
            <v>0.91756</v>
          </cell>
          <cell r="G29">
            <v>0.91756</v>
          </cell>
          <cell r="H29">
            <v>0.91756</v>
          </cell>
          <cell r="I29">
            <v>0.91756</v>
          </cell>
          <cell r="J29">
            <v>0.91756</v>
          </cell>
          <cell r="K29">
            <v>0.91756</v>
          </cell>
          <cell r="L29">
            <v>0.91756</v>
          </cell>
        </row>
        <row r="30">
          <cell r="B30">
            <v>0.89928</v>
          </cell>
          <cell r="C30">
            <v>0.89928</v>
          </cell>
          <cell r="D30">
            <v>0.89928</v>
          </cell>
          <cell r="E30">
            <v>0.89928</v>
          </cell>
          <cell r="F30">
            <v>0.89928</v>
          </cell>
          <cell r="G30">
            <v>0.89928</v>
          </cell>
          <cell r="H30">
            <v>0.89928</v>
          </cell>
          <cell r="I30">
            <v>0.89928</v>
          </cell>
          <cell r="J30">
            <v>0.89928</v>
          </cell>
          <cell r="K30">
            <v>0.89928</v>
          </cell>
          <cell r="L30">
            <v>0.89928</v>
          </cell>
        </row>
        <row r="31">
          <cell r="B31">
            <v>0.95224</v>
          </cell>
          <cell r="C31">
            <v>0.95224</v>
          </cell>
          <cell r="D31">
            <v>0.95224</v>
          </cell>
          <cell r="E31">
            <v>0.95224</v>
          </cell>
          <cell r="F31">
            <v>0.95224</v>
          </cell>
          <cell r="G31">
            <v>0.95224</v>
          </cell>
          <cell r="H31">
            <v>0.95224</v>
          </cell>
          <cell r="I31">
            <v>0.95224</v>
          </cell>
          <cell r="J31">
            <v>0.95224</v>
          </cell>
          <cell r="K31">
            <v>0.95224</v>
          </cell>
          <cell r="L31">
            <v>0.95224</v>
          </cell>
        </row>
        <row r="32">
          <cell r="B32">
            <v>0.924</v>
          </cell>
          <cell r="C32">
            <v>0.924</v>
          </cell>
          <cell r="D32">
            <v>0.924</v>
          </cell>
          <cell r="E32">
            <v>0.924</v>
          </cell>
          <cell r="F32">
            <v>0.924</v>
          </cell>
          <cell r="G32">
            <v>0.924</v>
          </cell>
          <cell r="H32">
            <v>0.924</v>
          </cell>
          <cell r="I32">
            <v>0.924</v>
          </cell>
          <cell r="J32">
            <v>0.924</v>
          </cell>
          <cell r="K32">
            <v>0.924</v>
          </cell>
          <cell r="L32">
            <v>0.924</v>
          </cell>
        </row>
        <row r="33">
          <cell r="B33">
            <v>0.88519</v>
          </cell>
          <cell r="C33">
            <v>0.88519</v>
          </cell>
          <cell r="D33">
            <v>0.88519</v>
          </cell>
          <cell r="E33">
            <v>0.88519</v>
          </cell>
          <cell r="F33">
            <v>0.88519</v>
          </cell>
          <cell r="G33">
            <v>0.88519</v>
          </cell>
          <cell r="H33">
            <v>0.88519</v>
          </cell>
          <cell r="I33">
            <v>0.88519</v>
          </cell>
          <cell r="J33">
            <v>0.88519</v>
          </cell>
          <cell r="K33">
            <v>0.88519</v>
          </cell>
          <cell r="L33">
            <v>0.88519</v>
          </cell>
        </row>
        <row r="34">
          <cell r="B34">
            <v>0.96947</v>
          </cell>
          <cell r="C34">
            <v>0.96947</v>
          </cell>
          <cell r="D34">
            <v>0.96947</v>
          </cell>
          <cell r="E34">
            <v>0.96947</v>
          </cell>
          <cell r="F34">
            <v>0.96947</v>
          </cell>
          <cell r="G34">
            <v>0.96947</v>
          </cell>
          <cell r="H34">
            <v>0.96947</v>
          </cell>
          <cell r="I34">
            <v>0.96947</v>
          </cell>
          <cell r="J34">
            <v>0.96947</v>
          </cell>
          <cell r="K34">
            <v>0.96947</v>
          </cell>
          <cell r="L34">
            <v>0.96947</v>
          </cell>
        </row>
        <row r="35">
          <cell r="B35">
            <v>0.90779</v>
          </cell>
          <cell r="C35">
            <v>0.90779</v>
          </cell>
          <cell r="D35">
            <v>0.90779</v>
          </cell>
          <cell r="E35">
            <v>0.90779</v>
          </cell>
          <cell r="F35">
            <v>0.90779</v>
          </cell>
          <cell r="G35">
            <v>0.90779</v>
          </cell>
          <cell r="H35">
            <v>0.90779</v>
          </cell>
          <cell r="I35">
            <v>0.90779</v>
          </cell>
          <cell r="J35">
            <v>0.90779</v>
          </cell>
          <cell r="K35">
            <v>0.90779</v>
          </cell>
          <cell r="L35">
            <v>0.90779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14" width="8.28125" style="3" customWidth="1"/>
    <col min="15" max="16384" width="9.140625" style="3" customWidth="1"/>
  </cols>
  <sheetData>
    <row r="1" spans="2:14" ht="15.75"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  <c r="J1" s="2" t="s">
        <v>42</v>
      </c>
      <c r="K1" s="2" t="s">
        <v>43</v>
      </c>
      <c r="L1" s="2" t="s">
        <v>44</v>
      </c>
      <c r="M1" s="2" t="s">
        <v>45</v>
      </c>
      <c r="N1" s="2" t="s">
        <v>0</v>
      </c>
    </row>
    <row r="3" spans="1:14" ht="15.75">
      <c r="A3" s="4" t="s">
        <v>1</v>
      </c>
      <c r="B3" s="5">
        <f>'[1]30 yr tmin'!B3-1.0021*'[1]1-svf'!B3</f>
        <v>-0.0020999999999999908</v>
      </c>
      <c r="C3" s="5">
        <f>'[1]30 yr tmin'!C3-1.1791*'[1]1-svf'!C3</f>
        <v>-0.3582000000000001</v>
      </c>
      <c r="D3" s="5">
        <f>'[1]30 yr tmin'!D3-1.3582*'[1]1-svf'!D3</f>
        <v>-1.0746000000000002</v>
      </c>
      <c r="E3" s="5">
        <f>'[1]30 yr tmin'!E3-1.0149*'[1]1-svf'!E3</f>
        <v>-0.05959999999999965</v>
      </c>
      <c r="F3" s="5">
        <f>'[1]30 yr tmin'!F3-1.5067*'[1]1-svf'!F3</f>
        <v>-2.5335</v>
      </c>
      <c r="G3" s="5">
        <f>'[1]30 yr tmin'!G3-1.7971*'[1]1-svf'!G3</f>
        <v>-4.782599999999999</v>
      </c>
      <c r="H3" s="5">
        <f>'[1]30 yr tmin'!H3-3.4149*'[1]1-svf'!H3</f>
        <v>-16.9043</v>
      </c>
      <c r="I3" s="5">
        <f>'[1]30 yr tmin'!I3-3.4594*'[1]1-svf'!I3</f>
        <v>-19.6752</v>
      </c>
      <c r="J3" s="5">
        <f>'[1]30 yr tmin'!J3-3.2465*'[1]1-svf'!J3</f>
        <v>-20.218500000000002</v>
      </c>
      <c r="K3" s="5">
        <f>'[1]30 yr tmin'!K3-2.074*'[1]1-svf'!K3</f>
        <v>-10.739999999999998</v>
      </c>
      <c r="L3" s="5">
        <f>'[1]30 yr tmin'!L3-1.5553*'[1]1-svf'!L3</f>
        <v>-6.1083</v>
      </c>
      <c r="M3" s="5">
        <f>'[1]30 yr tmin'!M3+-1.1412*'[1]radn'!M3</f>
        <v>-1.6944</v>
      </c>
      <c r="N3" s="3">
        <f>AVERAGE(B3:M3)</f>
        <v>-7.0126083333333336</v>
      </c>
    </row>
    <row r="4" spans="1:14" ht="15.75">
      <c r="A4" s="4" t="s">
        <v>2</v>
      </c>
      <c r="B4" s="5">
        <f>'[1]30 yr tmin'!B4-1.0021*'[1]1-svf'!B4</f>
        <v>-1.332596549</v>
      </c>
      <c r="C4" s="5">
        <f>'[1]30 yr tmin'!C4-1.1791*'[1]1-svf'!C4</f>
        <v>-0.809005679</v>
      </c>
      <c r="D4" s="5">
        <f>'[1]30 yr tmin'!D4-1.3582*'[1]1-svf'!D4</f>
        <v>0.11367864199999989</v>
      </c>
      <c r="E4" s="5">
        <f>'[1]30 yr tmin'!E4-1.0149*'[1]1-svf'!E4</f>
        <v>1.961877819</v>
      </c>
      <c r="F4" s="5">
        <f>'[1]30 yr tmin'!F4-1.5067*'[1]1-svf'!F4</f>
        <v>4.349572677</v>
      </c>
      <c r="G4" s="5">
        <f>'[1]30 yr tmin'!G4-1.7971*'[1]1-svf'!G4</f>
        <v>6.724209901</v>
      </c>
      <c r="H4" s="5">
        <f>'[1]30 yr tmin'!H4-3.4149*'[1]1-svf'!H4</f>
        <v>7.825821819000001</v>
      </c>
      <c r="I4" s="5">
        <f>'[1]30 yr tmin'!I4-3.4594*'[1]1-svf'!I4</f>
        <v>7.606611613999999</v>
      </c>
      <c r="J4" s="5">
        <f>'[1]30 yr tmin'!J4-3.2465*'[1]1-svf'!J4</f>
        <v>5.098518415</v>
      </c>
      <c r="K4" s="5">
        <f>'[1]30 yr tmin'!K4-2.074*'[1]1-svf'!K4</f>
        <v>2.50467494</v>
      </c>
      <c r="L4" s="5">
        <f>'[1]30 yr tmin'!L4-1.5553*'[1]1-svf'!L4</f>
        <v>0.5285925429999999</v>
      </c>
      <c r="M4" s="5">
        <f>'[1]30 yr tmin'!M4+-1.1412*'[1]radn'!M4</f>
        <v>-1.8811229467131132</v>
      </c>
      <c r="N4" s="3">
        <f aca="true" t="shared" si="0" ref="N4:N35">AVERAGE(B4:M4)</f>
        <v>2.724236099607241</v>
      </c>
    </row>
    <row r="5" spans="1:14" ht="15.75">
      <c r="A5" s="4" t="s">
        <v>3</v>
      </c>
      <c r="B5" s="5">
        <f>'[1]30 yr tmin'!B5-1.0021*'[1]1-svf'!B5</f>
        <v>-1.6079331040000002</v>
      </c>
      <c r="C5" s="5">
        <f>'[1]30 yr tmin'!C5-1.1791*'[1]1-svf'!C5</f>
        <v>-0.9506375840000001</v>
      </c>
      <c r="D5" s="5">
        <f>'[1]30 yr tmin'!D5-1.3582*'[1]1-svf'!D5</f>
        <v>-0.09503516800000011</v>
      </c>
      <c r="E5" s="5">
        <f>'[1]30 yr tmin'!E5-1.0149*'[1]1-svf'!E5</f>
        <v>1.881747024</v>
      </c>
      <c r="F5" s="5">
        <f>'[1]30 yr tmin'!F5-1.5067*'[1]1-svf'!F5</f>
        <v>4.585238192</v>
      </c>
      <c r="G5" s="5">
        <f>'[1]30 yr tmin'!G5-1.7971*'[1]1-svf'!G5</f>
        <v>7.1511060959999995</v>
      </c>
      <c r="H5" s="5">
        <f>'[1]30 yr tmin'!H5-3.4149*'[1]1-svf'!H5</f>
        <v>8.046771024000002</v>
      </c>
      <c r="I5" s="5">
        <f>'[1]30 yr tmin'!I5-3.4594*'[1]1-svf'!I5</f>
        <v>7.910893343999999</v>
      </c>
      <c r="J5" s="5">
        <f>'[1]30 yr tmin'!J5-3.2465*'[1]1-svf'!J5</f>
        <v>5.38254184</v>
      </c>
      <c r="K5" s="5">
        <f>'[1]30 yr tmin'!K5-2.074*'[1]1-svf'!K5</f>
        <v>2.92785824</v>
      </c>
      <c r="L5" s="5">
        <f>'[1]30 yr tmin'!L5-1.5553*'[1]1-svf'!L5</f>
        <v>0.24605492799999995</v>
      </c>
      <c r="M5" s="5">
        <f>'[1]30 yr tmin'!M5+-1.1412*'[1]radn'!M5</f>
        <v>-3.1001435056961584</v>
      </c>
      <c r="N5" s="3">
        <f t="shared" si="0"/>
        <v>2.6982051105253197</v>
      </c>
    </row>
    <row r="6" spans="1:14" ht="15.75">
      <c r="A6" s="4" t="s">
        <v>4</v>
      </c>
      <c r="B6" s="5">
        <f>'[1]30 yr tmin'!B6-1.0021*'[1]1-svf'!B6</f>
        <v>-1.728819073</v>
      </c>
      <c r="C6" s="5">
        <f>'[1]30 yr tmin'!C6-1.1791*'[1]1-svf'!C6</f>
        <v>-1.086898083</v>
      </c>
      <c r="D6" s="5">
        <f>'[1]30 yr tmin'!D6-1.3582*'[1]1-svf'!D6</f>
        <v>-1.0456661660000002</v>
      </c>
      <c r="E6" s="5">
        <f>'[1]30 yr tmin'!E6-1.0149*'[1]1-svf'!E6</f>
        <v>0.866980863</v>
      </c>
      <c r="F6" s="5">
        <f>'[1]30 yr tmin'!F6-1.5067*'[1]1-svf'!F6</f>
        <v>3.6056065289999997</v>
      </c>
      <c r="G6" s="5">
        <f>'[1]30 yr tmin'!G6-1.7971*'[1]1-svf'!G6</f>
        <v>6.310317577</v>
      </c>
      <c r="H6" s="5">
        <f>'[1]30 yr tmin'!H6-3.4149*'[1]1-svf'!H6</f>
        <v>8.279468863</v>
      </c>
      <c r="I6" s="5">
        <f>'[1]30 yr tmin'!I6-3.4594*'[1]1-svf'!I6</f>
        <v>8.664867078</v>
      </c>
      <c r="J6" s="5">
        <f>'[1]30 yr tmin'!J6-3.2465*'[1]1-svf'!J6</f>
        <v>6.734725955</v>
      </c>
      <c r="K6" s="5">
        <f>'[1]30 yr tmin'!K6-2.074*'[1]1-svf'!K6</f>
        <v>4.01945838</v>
      </c>
      <c r="L6" s="5">
        <f>'[1]30 yr tmin'!L6-1.5553*'[1]1-svf'!L6</f>
        <v>-0.21034058900000002</v>
      </c>
      <c r="M6" s="5">
        <f>'[1]30 yr tmin'!M6+-1.1412*'[1]radn'!M6</f>
        <v>-2.015959486477689</v>
      </c>
      <c r="N6" s="3">
        <f t="shared" si="0"/>
        <v>2.699478487293526</v>
      </c>
    </row>
    <row r="7" spans="1:14" ht="15.75">
      <c r="A7" s="4" t="s">
        <v>5</v>
      </c>
      <c r="B7" s="5">
        <f>'[1]30 yr tmin'!B7-1.0021*'[1]1-svf'!B7</f>
        <v>-2.123508384</v>
      </c>
      <c r="C7" s="5">
        <f>'[1]30 yr tmin'!C7-1.1791*'[1]1-svf'!C7</f>
        <v>-1.362986464</v>
      </c>
      <c r="D7" s="5">
        <f>'[1]30 yr tmin'!D7-1.3582*'[1]1-svf'!D7</f>
        <v>-1.4029329280000002</v>
      </c>
      <c r="E7" s="5">
        <f>'[1]30 yr tmin'!E7-1.0149*'[1]1-svf'!E7</f>
        <v>0.47363670399999996</v>
      </c>
      <c r="F7" s="5">
        <f>'[1]30 yr tmin'!F7-1.5067*'[1]1-svf'!F7</f>
        <v>2.4639456319999997</v>
      </c>
      <c r="G7" s="5">
        <f>'[1]30 yr tmin'!G7-1.7971*'[1]1-svf'!G7</f>
        <v>5.8991748159999995</v>
      </c>
      <c r="H7" s="5">
        <f>'[1]30 yr tmin'!H7-3.4149*'[1]1-svf'!H7</f>
        <v>8.238340704</v>
      </c>
      <c r="I7" s="5">
        <f>'[1]30 yr tmin'!I7-3.4594*'[1]1-svf'!I7</f>
        <v>9.028415424</v>
      </c>
      <c r="J7" s="5">
        <f>'[1]30 yr tmin'!J7-3.2465*'[1]1-svf'!J7</f>
        <v>6.5759006399999995</v>
      </c>
      <c r="K7" s="5">
        <f>'[1]30 yr tmin'!K7-2.074*'[1]1-svf'!K7</f>
        <v>3.73741504</v>
      </c>
      <c r="L7" s="5">
        <f>'[1]30 yr tmin'!L7-1.5553*'[1]1-svf'!L7</f>
        <v>-0.846894112</v>
      </c>
      <c r="M7" s="5">
        <f>'[1]30 yr tmin'!M7+-1.1412*'[1]radn'!M7</f>
        <v>-1.9966425403668042</v>
      </c>
      <c r="N7" s="3">
        <f t="shared" si="0"/>
        <v>2.390322044302766</v>
      </c>
    </row>
    <row r="8" spans="1:14" ht="15.75">
      <c r="A8" s="4" t="s">
        <v>6</v>
      </c>
      <c r="B8" s="5">
        <f>'[1]30 yr tmin'!B8-1.0021*'[1]1-svf'!B8</f>
        <v>-2.4827024310000003</v>
      </c>
      <c r="C8" s="5">
        <f>'[1]30 yr tmin'!C8-1.1791*'[1]1-svf'!C8</f>
        <v>-2.132635901</v>
      </c>
      <c r="D8" s="5">
        <f>'[1]30 yr tmin'!D8-1.3582*'[1]1-svf'!D8</f>
        <v>-2.083161802</v>
      </c>
      <c r="E8" s="5">
        <f>'[1]30 yr tmin'!E8-1.0149*'[1]1-svf'!E8</f>
        <v>-0.28631343899999995</v>
      </c>
      <c r="F8" s="5">
        <f>'[1]30 yr tmin'!F8-1.5067*'[1]1-svf'!F8</f>
        <v>1.474944863</v>
      </c>
      <c r="G8" s="5">
        <f>'[1]30 yr tmin'!G8-1.7971*'[1]1-svf'!G8</f>
        <v>5.093020119</v>
      </c>
      <c r="H8" s="5">
        <f>'[1]30 yr tmin'!H8-3.4149*'[1]1-svf'!H8</f>
        <v>7.236622560999999</v>
      </c>
      <c r="I8" s="5">
        <f>'[1]30 yr tmin'!I8-3.4594*'[1]1-svf'!I8</f>
        <v>7.924068666</v>
      </c>
      <c r="J8" s="5">
        <f>'[1]30 yr tmin'!J8-3.2465*'[1]1-svf'!J8</f>
        <v>5.684129885</v>
      </c>
      <c r="K8" s="5">
        <f>'[1]30 yr tmin'!K8-2.074*'[1]1-svf'!K8</f>
        <v>2.8149038600000003</v>
      </c>
      <c r="L8" s="5">
        <f>'[1]30 yr tmin'!L8-1.5553*'[1]1-svf'!L8</f>
        <v>-1.538765683</v>
      </c>
      <c r="M8" s="5">
        <f>'[1]30 yr tmin'!M8+-1.1412*'[1]radn'!M8</f>
        <v>-2.9144472376780333</v>
      </c>
      <c r="N8" s="3">
        <f t="shared" si="0"/>
        <v>1.565805288360164</v>
      </c>
    </row>
    <row r="9" spans="1:14" ht="15.75">
      <c r="A9" s="4" t="s">
        <v>7</v>
      </c>
      <c r="B9" s="5">
        <f>'[1]30 yr tmin'!B9-1.0021*'[1]1-svf'!B9</f>
        <v>-1.3874706629999998</v>
      </c>
      <c r="C9" s="5">
        <f>'[1]30 yr tmin'!C9-1.1791*'[1]1-svf'!C9</f>
        <v>-1.3088979729999999</v>
      </c>
      <c r="D9" s="5">
        <f>'[1]30 yr tmin'!D9-1.3582*'[1]1-svf'!D9</f>
        <v>-0.5317659459999999</v>
      </c>
      <c r="E9" s="5">
        <f>'[1]30 yr tmin'!E9-1.0149*'[1]1-svf'!E9</f>
        <v>1.003748153</v>
      </c>
      <c r="F9" s="5">
        <f>'[1]30 yr tmin'!F9-1.5067*'[1]1-svf'!F9</f>
        <v>3.4663585990000003</v>
      </c>
      <c r="G9" s="5">
        <f>'[1]30 yr tmin'!G9-1.7971*'[1]1-svf'!G9</f>
        <v>6.167135487</v>
      </c>
      <c r="H9" s="5">
        <f>'[1]30 yr tmin'!H9-3.4149*'[1]1-svf'!H9</f>
        <v>7.9572761530000005</v>
      </c>
      <c r="I9" s="5">
        <f>'[1]30 yr tmin'!I9-3.4594*'[1]1-svf'!I9</f>
        <v>8.426747818</v>
      </c>
      <c r="J9" s="5">
        <f>'[1]30 yr tmin'!J9-3.2465*'[1]1-svf'!J9</f>
        <v>6.172803605</v>
      </c>
      <c r="K9" s="5">
        <f>'[1]30 yr tmin'!K9-2.074*'[1]1-svf'!K9</f>
        <v>3.67717378</v>
      </c>
      <c r="L9" s="5">
        <f>'[1]30 yr tmin'!L9-1.5553*'[1]1-svf'!L9</f>
        <v>0.13301754100000007</v>
      </c>
      <c r="M9" s="5">
        <f>'[1]30 yr tmin'!M9+-1.1412*'[1]radn'!M9</f>
        <v>-3.253404393008573</v>
      </c>
      <c r="N9" s="3">
        <f t="shared" si="0"/>
        <v>2.543560180082619</v>
      </c>
    </row>
    <row r="10" spans="1:14" ht="15.75">
      <c r="A10" s="4" t="s">
        <v>8</v>
      </c>
      <c r="B10" s="5">
        <f>'[1]30 yr tmin'!B10-1.0021*'[1]1-svf'!B10</f>
        <v>-0.5432671499999999</v>
      </c>
      <c r="C10" s="5">
        <f>'[1]30 yr tmin'!C10-1.1791*'[1]1-svf'!C10</f>
        <v>0.30778735</v>
      </c>
      <c r="D10" s="5">
        <f>'[1]30 yr tmin'!D10-1.3582*'[1]1-svf'!D10</f>
        <v>0.7570746999999998</v>
      </c>
      <c r="E10" s="5">
        <f>'[1]30 yr tmin'!E10-1.0149*'[1]1-svf'!E10</f>
        <v>2.5459616499999997</v>
      </c>
      <c r="F10" s="5">
        <f>'[1]30 yr tmin'!F10-1.5067*'[1]1-svf'!F10</f>
        <v>5.1321119500000005</v>
      </c>
      <c r="G10" s="5">
        <f>'[1]30 yr tmin'!G10-1.7971*'[1]1-svf'!G10</f>
        <v>7.8877403500000005</v>
      </c>
      <c r="H10" s="5">
        <f>'[1]30 yr tmin'!H10-3.4149*'[1]1-svf'!H10</f>
        <v>9.02636165</v>
      </c>
      <c r="I10" s="5">
        <f>'[1]30 yr tmin'!I10-3.4594*'[1]1-svf'!I10</f>
        <v>8.988914900000001</v>
      </c>
      <c r="J10" s="5">
        <f>'[1]30 yr tmin'!J10-3.2465*'[1]1-svf'!J10</f>
        <v>6.6680702499999995</v>
      </c>
      <c r="K10" s="5">
        <f>'[1]30 yr tmin'!K10-2.074*'[1]1-svf'!K10</f>
        <v>4.454729</v>
      </c>
      <c r="L10" s="5">
        <f>'[1]30 yr tmin'!L10-1.5553*'[1]1-svf'!L10</f>
        <v>1.19121505</v>
      </c>
      <c r="M10" s="5">
        <f>'[1]30 yr tmin'!M10+-1.1412*'[1]radn'!M10</f>
        <v>-2.5474374509879527</v>
      </c>
      <c r="N10" s="3">
        <f t="shared" si="0"/>
        <v>3.655771854084337</v>
      </c>
    </row>
    <row r="11" spans="1:14" ht="15.75">
      <c r="A11" s="4" t="s">
        <v>9</v>
      </c>
      <c r="B11" s="5">
        <f>'[1]30 yr tmin'!B11-1.0021*'[1]1-svf'!B11</f>
        <v>-1.3292573509999999</v>
      </c>
      <c r="C11" s="5">
        <f>'[1]30 yr tmin'!C11-1.1791*'[1]1-svf'!C11</f>
        <v>-0.8933912210000001</v>
      </c>
      <c r="D11" s="5">
        <f>'[1]30 yr tmin'!D11-1.3582*'[1]1-svf'!D11</f>
        <v>-0.059472442000000125</v>
      </c>
      <c r="E11" s="5">
        <f>'[1]30 yr tmin'!E11-1.0149*'[1]1-svf'!E11</f>
        <v>1.7588730810000004</v>
      </c>
      <c r="F11" s="5">
        <f>'[1]30 yr tmin'!F11-1.5067*'[1]1-svf'!F11</f>
        <v>4.2028220229999995</v>
      </c>
      <c r="G11" s="5">
        <f>'[1]30 yr tmin'!G11-1.7971*'[1]1-svf'!G11</f>
        <v>6.833531199</v>
      </c>
      <c r="H11" s="5">
        <f>'[1]30 yr tmin'!H11-3.4149*'[1]1-svf'!H11</f>
        <v>7.733329081000001</v>
      </c>
      <c r="I11" s="5">
        <f>'[1]30 yr tmin'!I11-3.4594*'[1]1-svf'!I11</f>
        <v>7.592063786000001</v>
      </c>
      <c r="J11" s="5">
        <f>'[1]30 yr tmin'!J11-3.2465*'[1]1-svf'!J11</f>
        <v>4.989488085</v>
      </c>
      <c r="K11" s="5">
        <f>'[1]30 yr tmin'!K11-2.074*'[1]1-svf'!K11</f>
        <v>2.6767590599999997</v>
      </c>
      <c r="L11" s="5">
        <f>'[1]30 yr tmin'!L11-1.5553*'[1]1-svf'!L11</f>
        <v>0.457754757</v>
      </c>
      <c r="M11" s="5">
        <f>'[1]30 yr tmin'!M11+-1.1412*'[1]radn'!M11</f>
        <v>-3.0648514322479756</v>
      </c>
      <c r="N11" s="3">
        <f t="shared" si="0"/>
        <v>2.574804052146002</v>
      </c>
    </row>
    <row r="12" spans="1:14" ht="15.75">
      <c r="A12" s="4" t="s">
        <v>10</v>
      </c>
      <c r="B12" s="5">
        <f>'[1]30 yr tmin'!B12-1.0021*'[1]1-svf'!B12</f>
        <v>-1.165513329</v>
      </c>
      <c r="C12" s="5">
        <f>'[1]30 yr tmin'!C12-1.1791*'[1]1-svf'!C12</f>
        <v>-0.7360510589999999</v>
      </c>
      <c r="D12" s="5">
        <f>'[1]30 yr tmin'!D12-1.3582*'[1]1-svf'!D12</f>
        <v>-0.208612118</v>
      </c>
      <c r="E12" s="5">
        <f>'[1]30 yr tmin'!E12-1.0149*'[1]1-svf'!E12</f>
        <v>1.422153999</v>
      </c>
      <c r="F12" s="5">
        <f>'[1]30 yr tmin'!F12-1.5067*'[1]1-svf'!F12</f>
        <v>4.148309617</v>
      </c>
      <c r="G12" s="5">
        <f>'[1]30 yr tmin'!G12-1.7971*'[1]1-svf'!G12</f>
        <v>6.868512121</v>
      </c>
      <c r="H12" s="5">
        <f>'[1]30 yr tmin'!H12-3.4149*'[1]1-svf'!H12</f>
        <v>8.709777999</v>
      </c>
      <c r="I12" s="5">
        <f>'[1]30 yr tmin'!I12-3.4594*'[1]1-svf'!I12</f>
        <v>9.166902694000001</v>
      </c>
      <c r="J12" s="5">
        <f>'[1]30 yr tmin'!J12-3.2465*'[1]1-svf'!J12</f>
        <v>7.172029715000001</v>
      </c>
      <c r="K12" s="5">
        <f>'[1]30 yr tmin'!K12-2.074*'[1]1-svf'!K12</f>
        <v>4.401721740000001</v>
      </c>
      <c r="L12" s="5">
        <f>'[1]30 yr tmin'!L12-1.5553*'[1]1-svf'!L12</f>
        <v>0.6014840030000002</v>
      </c>
      <c r="M12" s="5">
        <f>'[1]30 yr tmin'!M12+-1.1412*'[1]radn'!M12</f>
        <v>-3.8149135243935253</v>
      </c>
      <c r="N12" s="3">
        <f t="shared" si="0"/>
        <v>3.04715015480054</v>
      </c>
    </row>
    <row r="13" spans="1:14" ht="15.75">
      <c r="A13" s="4" t="s">
        <v>11</v>
      </c>
      <c r="B13" s="5">
        <f>'[1]30 yr tmin'!B13-1.0021*'[1]1-svf'!B13</f>
        <v>-3.023395066</v>
      </c>
      <c r="C13" s="5">
        <f>'[1]30 yr tmin'!C13-1.1791*'[1]1-svf'!C13</f>
        <v>-2.786493486</v>
      </c>
      <c r="D13" s="5">
        <f>'[1]30 yr tmin'!D13-1.3582*'[1]1-svf'!D13</f>
        <v>-2.451526972</v>
      </c>
      <c r="E13" s="5">
        <f>'[1]30 yr tmin'!E13-1.0149*'[1]1-svf'!E13</f>
        <v>-0.7351897539999999</v>
      </c>
      <c r="F13" s="5">
        <f>'[1]30 yr tmin'!F13-1.5067*'[1]1-svf'!F13</f>
        <v>1.3116362180000003</v>
      </c>
      <c r="G13" s="5">
        <f>'[1]30 yr tmin'!G13-1.7971*'[1]1-svf'!G13</f>
        <v>4.444044234</v>
      </c>
      <c r="H13" s="5">
        <f>'[1]30 yr tmin'!H13-3.4149*'[1]1-svf'!H13</f>
        <v>6.853306246000001</v>
      </c>
      <c r="I13" s="5">
        <f>'[1]30 yr tmin'!I13-3.4594*'[1]1-svf'!I13</f>
        <v>7.512301276</v>
      </c>
      <c r="J13" s="5">
        <f>'[1]30 yr tmin'!J13-3.2465*'[1]1-svf'!J13</f>
        <v>5.3084801100000005</v>
      </c>
      <c r="K13" s="5">
        <f>'[1]30 yr tmin'!K13-2.074*'[1]1-svf'!K13</f>
        <v>2.38889196</v>
      </c>
      <c r="L13" s="5">
        <f>'[1]30 yr tmin'!L13-1.5553*'[1]1-svf'!L13</f>
        <v>-1.833146738</v>
      </c>
      <c r="M13" s="5">
        <f>'[1]30 yr tmin'!M13+-1.1412*'[1]radn'!M13</f>
        <v>-5.273541919151958</v>
      </c>
      <c r="N13" s="3">
        <f t="shared" si="0"/>
        <v>0.9762805090706702</v>
      </c>
    </row>
    <row r="14" spans="1:14" ht="15.75">
      <c r="A14" s="4" t="s">
        <v>12</v>
      </c>
      <c r="B14" s="5">
        <f>'[1]30 yr tmin'!B14-1.0021*'[1]1-svf'!B14</f>
        <v>-1.53846665</v>
      </c>
      <c r="C14" s="5">
        <f>'[1]30 yr tmin'!C14-1.1791*'[1]1-svf'!C14</f>
        <v>-0.80422715</v>
      </c>
      <c r="D14" s="5">
        <f>'[1]30 yr tmin'!D14-1.3582*'[1]1-svf'!D14</f>
        <v>-0.2719543</v>
      </c>
      <c r="E14" s="5">
        <f>'[1]30 yr tmin'!E14-1.0149*'[1]1-svf'!E14</f>
        <v>1.6495461500000002</v>
      </c>
      <c r="F14" s="5">
        <f>'[1]30 yr tmin'!F14-1.5067*'[1]1-svf'!F14</f>
        <v>3.9889754500000008</v>
      </c>
      <c r="G14" s="5">
        <f>'[1]30 yr tmin'!G14-1.7971*'[1]1-svf'!G14</f>
        <v>6.81701585</v>
      </c>
      <c r="H14" s="5">
        <f>'[1]30 yr tmin'!H14-3.4149*'[1]1-svf'!H14</f>
        <v>8.60194615</v>
      </c>
      <c r="I14" s="5">
        <f>'[1]30 yr tmin'!I14-3.4594*'[1]1-svf'!I14</f>
        <v>8.860271899999999</v>
      </c>
      <c r="J14" s="5">
        <f>'[1]30 yr tmin'!J14-3.2465*'[1]1-svf'!J14</f>
        <v>6.659652749999999</v>
      </c>
      <c r="K14" s="5">
        <f>'[1]30 yr tmin'!K14-2.074*'[1]1-svf'!K14</f>
        <v>4.257699000000001</v>
      </c>
      <c r="L14" s="5">
        <f>'[1]30 yr tmin'!L14-1.5553*'[1]1-svf'!L14</f>
        <v>0.3434615500000002</v>
      </c>
      <c r="M14" s="5">
        <f>'[1]30 yr tmin'!M14+-1.1412*'[1]radn'!M14</f>
        <v>-3.2859647075739007</v>
      </c>
      <c r="N14" s="3">
        <f t="shared" si="0"/>
        <v>2.9398296660355085</v>
      </c>
    </row>
    <row r="15" spans="1:14" ht="15.75">
      <c r="A15" s="4" t="s">
        <v>13</v>
      </c>
      <c r="B15" s="5">
        <f>'[1]30 yr tmin'!B15-1.0021*'[1]1-svf'!B15</f>
        <v>-1.405938484</v>
      </c>
      <c r="C15" s="5">
        <f>'[1]30 yr tmin'!C15-1.1791*'[1]1-svf'!C15</f>
        <v>-0.365953564</v>
      </c>
      <c r="D15" s="5">
        <f>'[1]30 yr tmin'!D15-1.3582*'[1]1-svf'!D15</f>
        <v>0.3721328720000001</v>
      </c>
      <c r="E15" s="5">
        <f>'[1]30 yr tmin'!E15-1.0149*'[1]1-svf'!E15</f>
        <v>2.382489804</v>
      </c>
      <c r="F15" s="5">
        <f>'[1]30 yr tmin'!F15-1.5067*'[1]1-svf'!F15</f>
        <v>4.5378829320000005</v>
      </c>
      <c r="G15" s="5">
        <f>'[1]30 yr tmin'!G15-1.7971*'[1]1-svf'!G15</f>
        <v>7.275349716000001</v>
      </c>
      <c r="H15" s="5">
        <f>'[1]30 yr tmin'!H15-3.4149*'[1]1-svf'!H15</f>
        <v>7.912793804</v>
      </c>
      <c r="I15" s="5">
        <f>'[1]30 yr tmin'!I15-3.4594*'[1]1-svf'!I15</f>
        <v>7.872564024000001</v>
      </c>
      <c r="J15" s="5">
        <f>'[1]30 yr tmin'!J15-3.2465*'[1]1-svf'!J15</f>
        <v>5.365034140000001</v>
      </c>
      <c r="K15" s="5">
        <f>'[1]30 yr tmin'!K15-2.074*'[1]1-svf'!K15</f>
        <v>2.92502104</v>
      </c>
      <c r="L15" s="5">
        <f>'[1]30 yr tmin'!L15-1.5553*'[1]1-svf'!L15</f>
        <v>0.5939465880000001</v>
      </c>
      <c r="M15" s="5">
        <f>'[1]30 yr tmin'!M15+-1.1412*'[1]radn'!M15</f>
        <v>-3.0915692541129274</v>
      </c>
      <c r="N15" s="3">
        <f t="shared" si="0"/>
        <v>2.8644794681572563</v>
      </c>
    </row>
    <row r="16" spans="1:14" ht="15.75">
      <c r="A16" s="4" t="s">
        <v>14</v>
      </c>
      <c r="B16" s="5">
        <f>'[1]30 yr tmin'!B16-1.0021*'[1]1-svf'!B16</f>
        <v>-0.935500434</v>
      </c>
      <c r="C16" s="5">
        <f>'[1]30 yr tmin'!C16-1.1791*'[1]1-svf'!C16</f>
        <v>-0.3007370140000001</v>
      </c>
      <c r="D16" s="5">
        <f>'[1]30 yr tmin'!D16-1.3582*'[1]1-svf'!D16</f>
        <v>0.3320659719999999</v>
      </c>
      <c r="E16" s="5">
        <f>'[1]30 yr tmin'!E16-1.0149*'[1]1-svf'!E16</f>
        <v>2.1525502540000003</v>
      </c>
      <c r="F16" s="5">
        <f>'[1]30 yr tmin'!F16-1.5067*'[1]1-svf'!F16</f>
        <v>4.593435282</v>
      </c>
      <c r="G16" s="5">
        <f>'[1]30 yr tmin'!G16-1.7971*'[1]1-svf'!G16</f>
        <v>7.422335265999999</v>
      </c>
      <c r="H16" s="5">
        <f>'[1]30 yr tmin'!H16-3.4149*'[1]1-svf'!H16</f>
        <v>8.612054254</v>
      </c>
      <c r="I16" s="5">
        <f>'[1]30 yr tmin'!I16-3.4594*'[1]1-svf'!I16</f>
        <v>8.570511724000001</v>
      </c>
      <c r="J16" s="5">
        <f>'[1]30 yr tmin'!J16-3.2465*'[1]1-svf'!J16</f>
        <v>6.269262390000001</v>
      </c>
      <c r="K16" s="5">
        <f>'[1]30 yr tmin'!K16-2.074*'[1]1-svf'!K16</f>
        <v>3.7638380400000004</v>
      </c>
      <c r="L16" s="5">
        <f>'[1]30 yr tmin'!L16-1.5553*'[1]1-svf'!L16</f>
        <v>0.9480652379999999</v>
      </c>
      <c r="M16" s="5">
        <f>'[1]30 yr tmin'!M16+-1.1412*'[1]radn'!M16</f>
        <v>-3.008973157380883</v>
      </c>
      <c r="N16" s="3">
        <f t="shared" si="0"/>
        <v>3.20157565121826</v>
      </c>
    </row>
    <row r="17" spans="1:14" ht="15.75">
      <c r="A17" s="4" t="s">
        <v>15</v>
      </c>
      <c r="B17" s="5">
        <f>'[1]30 yr tmin'!B17-1.0021*'[1]1-svf'!B17</f>
        <v>-2.0543699770000003</v>
      </c>
      <c r="C17" s="5">
        <f>'[1]30 yr tmin'!C17-1.1791*'[1]1-svf'!C17</f>
        <v>-2.022939467</v>
      </c>
      <c r="D17" s="5">
        <f>'[1]30 yr tmin'!D17-1.3582*'[1]1-svf'!D17</f>
        <v>-1.493508934</v>
      </c>
      <c r="E17" s="5">
        <f>'[1]30 yr tmin'!E17-1.0149*'[1]1-svf'!E17</f>
        <v>0.033439686999999996</v>
      </c>
      <c r="F17" s="5">
        <f>'[1]30 yr tmin'!F17-1.5067*'[1]1-svf'!F17</f>
        <v>2.3650641209999996</v>
      </c>
      <c r="G17" s="5">
        <f>'[1]30 yr tmin'!G17-1.7971*'[1]1-svf'!G17</f>
        <v>5.088495872999999</v>
      </c>
      <c r="H17" s="5">
        <f>'[1]30 yr tmin'!H17-3.4149*'[1]1-svf'!H17</f>
        <v>6.647751687</v>
      </c>
      <c r="I17" s="5">
        <f>'[1]30 yr tmin'!I17-3.4594*'[1]1-svf'!I17</f>
        <v>6.705371222</v>
      </c>
      <c r="J17" s="5">
        <f>'[1]30 yr tmin'!J17-3.2465*'[1]1-svf'!J17</f>
        <v>4.608130794999999</v>
      </c>
      <c r="K17" s="5">
        <f>'[1]30 yr tmin'!K17-2.074*'[1]1-svf'!K17</f>
        <v>2.52478462</v>
      </c>
      <c r="L17" s="5">
        <f>'[1]30 yr tmin'!L17-1.5553*'[1]1-svf'!L17</f>
        <v>-0.681221061</v>
      </c>
      <c r="M17" s="5">
        <f>'[1]30 yr tmin'!M17+-1.1412*'[1]radn'!M17</f>
        <v>-4.248921904597763</v>
      </c>
      <c r="N17" s="3">
        <f t="shared" si="0"/>
        <v>1.4560063884501862</v>
      </c>
    </row>
    <row r="18" spans="1:14" ht="15.75">
      <c r="A18" s="4" t="s">
        <v>16</v>
      </c>
      <c r="B18" s="5">
        <f>'[1]30 yr tmin'!B18-1.0021*'[1]1-svf'!B18</f>
        <v>-0.535670791</v>
      </c>
      <c r="C18" s="5">
        <f>'[1]30 yr tmin'!C18-1.1791*'[1]1-svf'!C18</f>
        <v>0.19906253900000004</v>
      </c>
      <c r="D18" s="5">
        <f>'[1]30 yr tmin'!D18-1.3582*'[1]1-svf'!D18</f>
        <v>0.43183507799999976</v>
      </c>
      <c r="E18" s="5">
        <f>'[1]30 yr tmin'!E18-1.0149*'[1]1-svf'!E18</f>
        <v>2.052377721</v>
      </c>
      <c r="F18" s="5">
        <f>'[1]30 yr tmin'!F18-1.5067*'[1]1-svf'!F18</f>
        <v>4.493179143000001</v>
      </c>
      <c r="G18" s="5">
        <f>'[1]30 yr tmin'!G18-1.7971*'[1]1-svf'!G18</f>
        <v>7.622029759000001</v>
      </c>
      <c r="H18" s="5">
        <f>'[1]30 yr tmin'!H18-3.4149*'[1]1-svf'!H18</f>
        <v>9.211473721</v>
      </c>
      <c r="I18" s="5">
        <f>'[1]30 yr tmin'!I18-3.4594*'[1]1-svf'!I18</f>
        <v>9.169923626</v>
      </c>
      <c r="J18" s="5">
        <f>'[1]30 yr tmin'!J18-3.2465*'[1]1-svf'!J18</f>
        <v>7.268710485000001</v>
      </c>
      <c r="K18" s="5">
        <f>'[1]30 yr tmin'!K18-2.074*'[1]1-svf'!K18</f>
        <v>4.46348546</v>
      </c>
      <c r="L18" s="5">
        <f>'[1]30 yr tmin'!L18-1.5553*'[1]1-svf'!L18</f>
        <v>0.8478008369999999</v>
      </c>
      <c r="M18" s="5">
        <f>'[1]30 yr tmin'!M18+-1.1412*'[1]radn'!M18</f>
        <v>-2.9281020015901857</v>
      </c>
      <c r="N18" s="3">
        <f t="shared" si="0"/>
        <v>3.5246754647008185</v>
      </c>
    </row>
    <row r="19" spans="1:14" ht="15.75">
      <c r="A19" s="4" t="s">
        <v>17</v>
      </c>
      <c r="B19" s="5">
        <f>'[1]30 yr tmin'!B19-1.0021*'[1]1-svf'!B19</f>
        <v>-0.66812881</v>
      </c>
      <c r="C19" s="5">
        <f>'[1]30 yr tmin'!C19-1.1791*'[1]1-svf'!C19</f>
        <v>-0.03912850999999984</v>
      </c>
      <c r="D19" s="5">
        <f>'[1]30 yr tmin'!D19-1.3582*'[1]1-svf'!D19</f>
        <v>0.08784297999999979</v>
      </c>
      <c r="E19" s="5">
        <f>'[1]30 yr tmin'!E19-1.0149*'[1]1-svf'!E19</f>
        <v>2.01950511</v>
      </c>
      <c r="F19" s="5">
        <f>'[1]30 yr tmin'!F19-1.5067*'[1]1-svf'!F19</f>
        <v>4.64437713</v>
      </c>
      <c r="G19" s="5">
        <f>'[1]30 yr tmin'!G19-1.7971*'[1]1-svf'!G19</f>
        <v>7.46382169</v>
      </c>
      <c r="H19" s="5">
        <f>'[1]30 yr tmin'!H19-3.4149*'[1]1-svf'!H19</f>
        <v>8.80086511</v>
      </c>
      <c r="I19" s="5">
        <f>'[1]30 yr tmin'!I19-3.4594*'[1]1-svf'!I19</f>
        <v>9.15787366</v>
      </c>
      <c r="J19" s="5">
        <f>'[1]30 yr tmin'!J19-3.2465*'[1]1-svf'!J19</f>
        <v>6.963556349999999</v>
      </c>
      <c r="K19" s="5">
        <f>'[1]30 yr tmin'!K19-2.074*'[1]1-svf'!K19</f>
        <v>4.496308600000001</v>
      </c>
      <c r="L19" s="5">
        <f>'[1]30 yr tmin'!L19-1.5553*'[1]1-svf'!L19</f>
        <v>0.8974246700000001</v>
      </c>
      <c r="M19" s="5">
        <f>'[1]30 yr tmin'!M19+-1.1412*'[1]radn'!M19</f>
        <v>-2.641703294776922</v>
      </c>
      <c r="N19" s="3">
        <f t="shared" si="0"/>
        <v>3.4318845571019225</v>
      </c>
    </row>
    <row r="20" spans="1:14" ht="15.75">
      <c r="A20" s="4" t="s">
        <v>18</v>
      </c>
      <c r="B20" s="5">
        <f>'[1]30 yr tmin'!B20-1.0021*'[1]1-svf'!B20</f>
        <v>-1.121140341</v>
      </c>
      <c r="C20" s="5">
        <f>'[1]30 yr tmin'!C20-1.1791*'[1]1-svf'!C20</f>
        <v>-0.583840511</v>
      </c>
      <c r="D20" s="5">
        <f>'[1]30 yr tmin'!D20-1.3582*'[1]1-svf'!D20</f>
        <v>0.451528978</v>
      </c>
      <c r="E20" s="5">
        <f>'[1]30 yr tmin'!E20-1.0149*'[1]1-svf'!E20</f>
        <v>2.2670937710000003</v>
      </c>
      <c r="F20" s="5">
        <f>'[1]30 yr tmin'!F20-1.5067*'[1]1-svf'!F20</f>
        <v>5.115026293</v>
      </c>
      <c r="G20" s="5">
        <f>'[1]30 yr tmin'!G20-1.7971*'[1]1-svf'!G20</f>
        <v>7.548087708999999</v>
      </c>
      <c r="H20" s="5">
        <f>'[1]30 yr tmin'!H20-3.4149*'[1]1-svf'!H20</f>
        <v>8.560989771</v>
      </c>
      <c r="I20" s="5">
        <f>'[1]30 yr tmin'!I20-3.4594*'[1]1-svf'!I20</f>
        <v>8.320084926</v>
      </c>
      <c r="J20" s="5">
        <f>'[1]30 yr tmin'!J20-3.2465*'[1]1-svf'!J20</f>
        <v>5.615784735</v>
      </c>
      <c r="K20" s="5">
        <f>'[1]30 yr tmin'!K20-2.074*'[1]1-svf'!K20</f>
        <v>2.9935584600000005</v>
      </c>
      <c r="L20" s="5">
        <f>'[1]30 yr tmin'!L20-1.5553*'[1]1-svf'!L20</f>
        <v>0.9703526870000001</v>
      </c>
      <c r="M20" s="5">
        <f>'[1]30 yr tmin'!M20+-1.1412*'[1]radn'!M20</f>
        <v>-3.022337770948487</v>
      </c>
      <c r="N20" s="3">
        <f t="shared" si="0"/>
        <v>3.092932392254293</v>
      </c>
    </row>
    <row r="21" spans="1:14" ht="15.75">
      <c r="A21" s="4" t="s">
        <v>19</v>
      </c>
      <c r="B21" s="5">
        <f>'[1]30 yr tmin'!B21-1.0021*'[1]1-svf'!B21</f>
        <v>-0.6069906889999999</v>
      </c>
      <c r="C21" s="5">
        <f>'[1]30 yr tmin'!C21-1.1791*'[1]1-svf'!C21</f>
        <v>-0.06719161899999992</v>
      </c>
      <c r="D21" s="5">
        <f>'[1]30 yr tmin'!D21-1.3582*'[1]1-svf'!D21</f>
        <v>0.2707067620000001</v>
      </c>
      <c r="E21" s="5">
        <f>'[1]30 yr tmin'!E21-1.0149*'[1]1-svf'!E21</f>
        <v>2.181424159</v>
      </c>
      <c r="F21" s="5">
        <f>'[1]30 yr tmin'!F21-1.5067*'[1]1-svf'!F21</f>
        <v>4.536300897</v>
      </c>
      <c r="G21" s="5">
        <f>'[1]30 yr tmin'!G21-1.7971*'[1]1-svf'!G21</f>
        <v>7.4734627609999995</v>
      </c>
      <c r="H21" s="5">
        <f>'[1]30 yr tmin'!H21-3.4149*'[1]1-svf'!H21</f>
        <v>8.909208159</v>
      </c>
      <c r="I21" s="5">
        <f>'[1]30 yr tmin'!I21-3.4594*'[1]1-svf'!I21</f>
        <v>9.068931654</v>
      </c>
      <c r="J21" s="5">
        <f>'[1]30 yr tmin'!J21-3.2465*'[1]1-svf'!J21</f>
        <v>7.061625315000001</v>
      </c>
      <c r="K21" s="5">
        <f>'[1]30 yr tmin'!K21-2.074*'[1]1-svf'!K21</f>
        <v>4.32284334</v>
      </c>
      <c r="L21" s="5">
        <f>'[1]30 yr tmin'!L21-1.5553*'[1]1-svf'!L21</f>
        <v>0.7923135230000002</v>
      </c>
      <c r="M21" s="5">
        <f>'[1]30 yr tmin'!M21+-1.1412*'[1]radn'!M21</f>
        <v>-3.217893005311374</v>
      </c>
      <c r="N21" s="3">
        <f t="shared" si="0"/>
        <v>3.3937284380573853</v>
      </c>
    </row>
    <row r="22" spans="1:14" ht="15.75">
      <c r="A22" s="4" t="s">
        <v>20</v>
      </c>
      <c r="B22" s="5">
        <f>'[1]30 yr tmin'!B22-1.0021*'[1]1-svf'!B22</f>
        <v>-1.311590328</v>
      </c>
      <c r="C22" s="5">
        <f>'[1]30 yr tmin'!C22-1.1791*'[1]1-svf'!C22</f>
        <v>-0.9726036880000001</v>
      </c>
      <c r="D22" s="5">
        <f>'[1]30 yr tmin'!D22-1.3582*'[1]1-svf'!D22</f>
        <v>-0.835527376</v>
      </c>
      <c r="E22" s="5">
        <f>'[1]30 yr tmin'!E22-1.0149*'[1]1-svf'!E22</f>
        <v>0.9767657679999999</v>
      </c>
      <c r="F22" s="5">
        <f>'[1]30 yr tmin'!F22-1.5067*'[1]1-svf'!F22</f>
        <v>3.129385144</v>
      </c>
      <c r="G22" s="5">
        <f>'[1]30 yr tmin'!G22-1.7971*'[1]1-svf'!G22</f>
        <v>6.065214072</v>
      </c>
      <c r="H22" s="5">
        <f>'[1]30 yr tmin'!H22-3.4149*'[1]1-svf'!H22</f>
        <v>8.193533768000002</v>
      </c>
      <c r="I22" s="5">
        <f>'[1]30 yr tmin'!I22-3.4594*'[1]1-svf'!I22</f>
        <v>8.653053008</v>
      </c>
      <c r="J22" s="5">
        <f>'[1]30 yr tmin'!J22-3.2465*'[1]1-svf'!J22</f>
        <v>6.746723879999999</v>
      </c>
      <c r="K22" s="5">
        <f>'[1]30 yr tmin'!K22-2.074*'[1]1-svf'!K22</f>
        <v>3.71332368</v>
      </c>
      <c r="L22" s="5">
        <f>'[1]30 yr tmin'!L22-1.5553*'[1]1-svf'!L22</f>
        <v>-0.2148253040000001</v>
      </c>
      <c r="M22" s="5">
        <f>'[1]30 yr tmin'!M22+-1.1412*'[1]radn'!M22</f>
        <v>-3.750297607262493</v>
      </c>
      <c r="N22" s="3">
        <f t="shared" si="0"/>
        <v>2.532762918061459</v>
      </c>
    </row>
    <row r="23" spans="1:14" ht="15.75">
      <c r="A23" s="4" t="s">
        <v>21</v>
      </c>
      <c r="B23" s="5">
        <f>'[1]30 yr tmin'!B23-1.0021*'[1]1-svf'!B23</f>
        <v>-1.077979894</v>
      </c>
      <c r="C23" s="5">
        <f>'[1]30 yr tmin'!C23-1.1791*'[1]1-svf'!C23</f>
        <v>-0.733056674</v>
      </c>
      <c r="D23" s="5">
        <f>'[1]30 yr tmin'!D23-1.3582*'[1]1-svf'!D23</f>
        <v>-0.5899733480000001</v>
      </c>
      <c r="E23" s="5">
        <f>'[1]30 yr tmin'!E23-1.0149*'[1]1-svf'!E23</f>
        <v>1.110805514</v>
      </c>
      <c r="F23" s="5">
        <f>'[1]30 yr tmin'!F23-1.5067*'[1]1-svf'!F23</f>
        <v>3.279919862</v>
      </c>
      <c r="G23" s="5">
        <f>'[1]30 yr tmin'!G23-1.7971*'[1]1-svf'!G23</f>
        <v>6.125488806</v>
      </c>
      <c r="H23" s="5">
        <f>'[1]30 yr tmin'!H23-3.4149*'[1]1-svf'!H23</f>
        <v>7.508069514000001</v>
      </c>
      <c r="I23" s="5">
        <f>'[1]30 yr tmin'!I23-3.4594*'[1]1-svf'!I23</f>
        <v>7.769081284</v>
      </c>
      <c r="J23" s="5">
        <f>'[1]30 yr tmin'!J23-3.2465*'[1]1-svf'!J23</f>
        <v>6.05561149</v>
      </c>
      <c r="K23" s="5">
        <f>'[1]30 yr tmin'!K23-2.074*'[1]1-svf'!K23</f>
        <v>3.6828856400000003</v>
      </c>
      <c r="L23" s="5">
        <f>'[1]30 yr tmin'!L23-1.5553*'[1]1-svf'!L23</f>
        <v>0.13733945800000003</v>
      </c>
      <c r="M23" s="5">
        <f>'[1]30 yr tmin'!M23+-1.1412*'[1]radn'!M23</f>
        <v>-3.502707221792011</v>
      </c>
      <c r="N23" s="3">
        <f t="shared" si="0"/>
        <v>2.4804570358506655</v>
      </c>
    </row>
    <row r="24" spans="1:14" ht="15.75">
      <c r="A24" s="4" t="s">
        <v>22</v>
      </c>
      <c r="B24" s="5">
        <f>'[1]30 yr tmin'!B24-1.0021*'[1]1-svf'!B24</f>
        <v>-1.118015112</v>
      </c>
      <c r="C24" s="5">
        <f>'[1]30 yr tmin'!C24-1.1791*'[1]1-svf'!C24</f>
        <v>-0.527174552</v>
      </c>
      <c r="D24" s="5">
        <f>'[1]30 yr tmin'!D24-1.3582*'[1]1-svf'!D24</f>
        <v>0.2623708960000002</v>
      </c>
      <c r="E24" s="5">
        <f>'[1]30 yr tmin'!E24-1.0149*'[1]1-svf'!E24</f>
        <v>2.074090872</v>
      </c>
      <c r="F24" s="5">
        <f>'[1]30 yr tmin'!F24-1.5067*'[1]1-svf'!F24</f>
        <v>4.470787976</v>
      </c>
      <c r="G24" s="5">
        <f>'[1]30 yr tmin'!G24-1.7971*'[1]1-svf'!G24</f>
        <v>7.491692488</v>
      </c>
      <c r="H24" s="5">
        <f>'[1]30 yr tmin'!H24-3.4149*'[1]1-svf'!H24</f>
        <v>8.993962872</v>
      </c>
      <c r="I24" s="5">
        <f>'[1]30 yr tmin'!I24-3.4594*'[1]1-svf'!I24</f>
        <v>9.066518832</v>
      </c>
      <c r="J24" s="5">
        <f>'[1]30 yr tmin'!J24-3.2465*'[1]1-svf'!J24</f>
        <v>6.89781852</v>
      </c>
      <c r="K24" s="5">
        <f>'[1]30 yr tmin'!K24-2.074*'[1]1-svf'!K24</f>
        <v>4.12092272</v>
      </c>
      <c r="L24" s="5">
        <f>'[1]30 yr tmin'!L24-1.5553*'[1]1-svf'!L24</f>
        <v>0.9408153840000001</v>
      </c>
      <c r="M24" s="5">
        <f>'[1]30 yr tmin'!M24+-1.1412*'[1]radn'!M24</f>
        <v>-2.60944841341925</v>
      </c>
      <c r="N24" s="3">
        <f t="shared" si="0"/>
        <v>3.338695206881729</v>
      </c>
    </row>
    <row r="25" spans="1:14" ht="15.75">
      <c r="A25" s="4" t="s">
        <v>23</v>
      </c>
      <c r="B25" s="5">
        <f>'[1]30 yr tmin'!B25-1.0021*'[1]1-svf'!B25</f>
        <v>-1.417081836</v>
      </c>
      <c r="C25" s="5">
        <f>'[1]30 yr tmin'!C25-1.1791*'[1]1-svf'!C25</f>
        <v>-0.579065156</v>
      </c>
      <c r="D25" s="5">
        <f>'[1]30 yr tmin'!D25-1.3582*'[1]1-svf'!D25</f>
        <v>-0.04297031200000001</v>
      </c>
      <c r="E25" s="5">
        <f>'[1]30 yr tmin'!E25-1.0149*'[1]1-svf'!E25</f>
        <v>1.7712041160000003</v>
      </c>
      <c r="F25" s="5">
        <f>'[1]30 yr tmin'!F25-1.5067*'[1]1-svf'!F25</f>
        <v>4.521128428000001</v>
      </c>
      <c r="G25" s="5">
        <f>'[1]30 yr tmin'!G25-1.7971*'[1]1-svf'!G25</f>
        <v>6.955365964</v>
      </c>
      <c r="H25" s="5">
        <f>'[1]30 yr tmin'!H25-3.4149*'[1]1-svf'!H25</f>
        <v>7.474820116</v>
      </c>
      <c r="I25" s="5">
        <f>'[1]30 yr tmin'!I25-3.4594*'[1]1-svf'!I25</f>
        <v>7.6340954960000005</v>
      </c>
      <c r="J25" s="5">
        <f>'[1]30 yr tmin'!J25-3.2465*'[1]1-svf'!J25</f>
        <v>4.82893306</v>
      </c>
      <c r="K25" s="5">
        <f>'[1]30 yr tmin'!K25-2.074*'[1]1-svf'!K25</f>
        <v>2.7019581599999998</v>
      </c>
      <c r="L25" s="5">
        <f>'[1]30 yr tmin'!L25-1.5553*'[1]1-svf'!L25</f>
        <v>0.3766516520000003</v>
      </c>
      <c r="M25" s="5">
        <f>'[1]30 yr tmin'!M25+-1.1412*'[1]radn'!M25</f>
        <v>-3.7624544274722074</v>
      </c>
      <c r="N25" s="3">
        <f t="shared" si="0"/>
        <v>2.5385487717106496</v>
      </c>
    </row>
    <row r="26" spans="1:14" ht="15.75">
      <c r="A26" s="4" t="s">
        <v>24</v>
      </c>
      <c r="B26" s="5">
        <f>'[1]30 yr tmin'!B26-1.0021*'[1]1-svf'!B26</f>
        <v>-1.244789901</v>
      </c>
      <c r="C26" s="5">
        <f>'[1]30 yr tmin'!C26-1.1791*'[1]1-svf'!C26</f>
        <v>-0.8116672710000001</v>
      </c>
      <c r="D26" s="5">
        <f>'[1]30 yr tmin'!D26-1.3582*'[1]1-svf'!D26</f>
        <v>0.1194754579999997</v>
      </c>
      <c r="E26" s="5">
        <f>'[1]30 yr tmin'!E26-1.0149*'[1]1-svf'!E26</f>
        <v>1.843142131</v>
      </c>
      <c r="F26" s="5">
        <f>'[1]30 yr tmin'!F26-1.5067*'[1]1-svf'!F26</f>
        <v>4.079468173</v>
      </c>
      <c r="G26" s="5">
        <f>'[1]30 yr tmin'!G26-1.7971*'[1]1-svf'!G26</f>
        <v>6.605676149000001</v>
      </c>
      <c r="H26" s="5">
        <f>'[1]30 yr tmin'!H26-3.4149*'[1]1-svf'!H26</f>
        <v>7.580398131000001</v>
      </c>
      <c r="I26" s="5">
        <f>'[1]30 yr tmin'!I26-3.4594*'[1]1-svf'!I26</f>
        <v>7.538443086000001</v>
      </c>
      <c r="J26" s="5">
        <f>'[1]30 yr tmin'!J26-3.2465*'[1]1-svf'!J26</f>
        <v>4.839167335</v>
      </c>
      <c r="K26" s="5">
        <f>'[1]30 yr tmin'!K26-2.074*'[1]1-svf'!K26</f>
        <v>2.64461206</v>
      </c>
      <c r="L26" s="5">
        <f>'[1]30 yr tmin'!L26-1.5553*'[1]1-svf'!L26</f>
        <v>0.533647607</v>
      </c>
      <c r="M26" s="5">
        <f>'[1]30 yr tmin'!M26+-1.1412*'[1]radn'!M26</f>
        <v>-2.8076406896380783</v>
      </c>
      <c r="N26" s="3">
        <f t="shared" si="0"/>
        <v>2.576661022363494</v>
      </c>
    </row>
    <row r="27" spans="1:14" ht="15.75">
      <c r="A27" s="4" t="s">
        <v>25</v>
      </c>
      <c r="B27" s="5">
        <f>'[1]30 yr tmin'!B27-1.0021*'[1]1-svf'!B27</f>
        <v>-1.531452832</v>
      </c>
      <c r="C27" s="5">
        <f>'[1]30 yr tmin'!C27-1.1791*'[1]1-svf'!C27</f>
        <v>-0.7606486720000001</v>
      </c>
      <c r="D27" s="5">
        <f>'[1]30 yr tmin'!D27-1.3582*'[1]1-svf'!D27</f>
        <v>-0.4913773440000001</v>
      </c>
      <c r="E27" s="5">
        <f>'[1]30 yr tmin'!E27-1.0149*'[1]1-svf'!E27</f>
        <v>1.1592041919999998</v>
      </c>
      <c r="F27" s="5">
        <f>'[1]30 yr tmin'!F27-1.5067*'[1]1-svf'!F27</f>
        <v>3.6002295360000005</v>
      </c>
      <c r="G27" s="5">
        <f>'[1]30 yr tmin'!G27-1.7971*'[1]1-svf'!G27</f>
        <v>6.188260768</v>
      </c>
      <c r="H27" s="5">
        <f>'[1]30 yr tmin'!H27-3.4149*'[1]1-svf'!H27</f>
        <v>8.007396192</v>
      </c>
      <c r="I27" s="5">
        <f>'[1]30 yr tmin'!I27-3.4594*'[1]1-svf'!I27</f>
        <v>8.374914752</v>
      </c>
      <c r="J27" s="5">
        <f>'[1]30 yr tmin'!J27-3.2465*'[1]1-svf'!J27</f>
        <v>5.93031472</v>
      </c>
      <c r="K27" s="5">
        <f>'[1]30 yr tmin'!K27-2.074*'[1]1-svf'!K27</f>
        <v>3.58614592</v>
      </c>
      <c r="L27" s="5">
        <f>'[1]30 yr tmin'!L27-1.5553*'[1]1-svf'!L27</f>
        <v>0.36475542399999994</v>
      </c>
      <c r="M27" s="5">
        <f>'[1]30 yr tmin'!M27+-1.1412*'[1]radn'!M27</f>
        <v>-2.700193354755939</v>
      </c>
      <c r="N27" s="3">
        <f t="shared" si="0"/>
        <v>2.6439624417703382</v>
      </c>
    </row>
    <row r="28" spans="1:14" ht="15.75">
      <c r="A28" s="4" t="s">
        <v>26</v>
      </c>
      <c r="B28" s="5">
        <f>'[1]30 yr tmin'!B28-1.0021*'[1]1-svf'!B28</f>
        <v>-1.0023008610000002</v>
      </c>
      <c r="C28" s="5">
        <f>'[1]30 yr tmin'!C28-1.1791*'[1]1-svf'!C28</f>
        <v>-0.461673431</v>
      </c>
      <c r="D28" s="5">
        <f>'[1]30 yr tmin'!D28-1.3582*'[1]1-svf'!D28</f>
        <v>0.377063138</v>
      </c>
      <c r="E28" s="5">
        <f>'[1]30 yr tmin'!E28-1.0149*'[1]1-svf'!E28</f>
        <v>2.086173891</v>
      </c>
      <c r="F28" s="5">
        <f>'[1]30 yr tmin'!F28-1.5067*'[1]1-svf'!F28</f>
        <v>4.543352253</v>
      </c>
      <c r="G28" s="5">
        <f>'[1]30 yr tmin'!G28-1.7971*'[1]1-svf'!G28</f>
        <v>7.381873189</v>
      </c>
      <c r="H28" s="5">
        <f>'[1]30 yr tmin'!H28-3.4149*'[1]1-svf'!H28</f>
        <v>8.425189891</v>
      </c>
      <c r="I28" s="5">
        <f>'[1]30 yr tmin'!I28-3.4594*'[1]1-svf'!I28</f>
        <v>8.385121646</v>
      </c>
      <c r="J28" s="5">
        <f>'[1]30 yr tmin'!J28-3.2465*'[1]1-svf'!J28</f>
        <v>6.376818935000001</v>
      </c>
      <c r="K28" s="5">
        <f>'[1]30 yr tmin'!K28-2.074*'[1]1-svf'!K28</f>
        <v>3.43254966</v>
      </c>
      <c r="L28" s="5">
        <f>'[1]30 yr tmin'!L28-1.5553*'[1]1-svf'!L28</f>
        <v>0.8995923269999999</v>
      </c>
      <c r="M28" s="5">
        <f>'[1]30 yr tmin'!M28+-1.1412*'[1]radn'!M28</f>
        <v>-2.41609833229441</v>
      </c>
      <c r="N28" s="3">
        <f t="shared" si="0"/>
        <v>3.1689718588087996</v>
      </c>
    </row>
    <row r="29" spans="1:14" ht="15.75">
      <c r="A29" s="4" t="s">
        <v>27</v>
      </c>
      <c r="B29" s="5">
        <f>'[1]30 yr tmin'!B29-1.0021*'[1]1-svf'!B29</f>
        <v>-1.319486876</v>
      </c>
      <c r="C29" s="5">
        <f>'[1]30 yr tmin'!C29-1.1791*'[1]1-svf'!C29</f>
        <v>-2.4818949960000003</v>
      </c>
      <c r="D29" s="5">
        <f>'[1]30 yr tmin'!D29-1.3582*'[1]1-svf'!D29</f>
        <v>-2.246229992</v>
      </c>
      <c r="E29" s="5">
        <f>'[1]30 yr tmin'!E29-1.0149*'[1]1-svf'!E29</f>
        <v>-0.33123164399999994</v>
      </c>
      <c r="F29" s="5">
        <f>'[1]30 yr tmin'!F29-1.5067*'[1]1-svf'!F29</f>
        <v>1.017512348</v>
      </c>
      <c r="G29" s="5">
        <f>'[1]30 yr tmin'!G29-1.7971*'[1]1-svf'!G29</f>
        <v>4.551052924</v>
      </c>
      <c r="H29" s="5">
        <f>'[1]30 yr tmin'!H29-3.4149*'[1]1-svf'!H29</f>
        <v>6.566624355999999</v>
      </c>
      <c r="I29" s="5">
        <f>'[1]30 yr tmin'!I29-3.4594*'[1]1-svf'!I29</f>
        <v>6.925792936</v>
      </c>
      <c r="J29" s="5">
        <f>'[1]30 yr tmin'!J29-3.2465*'[1]1-svf'!J29</f>
        <v>4.521141459999999</v>
      </c>
      <c r="K29" s="5">
        <f>'[1]30 yr tmin'!K29-2.074*'[1]1-svf'!K29</f>
        <v>2.89698056</v>
      </c>
      <c r="L29" s="5">
        <f>'[1]30 yr tmin'!L29-1.5553*'[1]1-svf'!L29</f>
        <v>-2.227081068</v>
      </c>
      <c r="M29" s="5">
        <f>'[1]30 yr tmin'!M29+-1.1412*'[1]radn'!M29</f>
        <v>-4.876028956385836</v>
      </c>
      <c r="N29" s="3">
        <f t="shared" si="0"/>
        <v>1.0830959209678468</v>
      </c>
    </row>
    <row r="30" spans="1:14" ht="15.75">
      <c r="A30" s="4" t="s">
        <v>28</v>
      </c>
      <c r="B30" s="5">
        <f>'[1]30 yr tmin'!B30-1.0021*'[1]1-svf'!B30</f>
        <v>-0.5011684879999999</v>
      </c>
      <c r="C30" s="5">
        <f>'[1]30 yr tmin'!C30-1.1791*'[1]1-svf'!C30</f>
        <v>0.43965895200000005</v>
      </c>
      <c r="D30" s="5">
        <f>'[1]30 yr tmin'!D30-1.3582*'[1]1-svf'!D30</f>
        <v>0.9785979040000001</v>
      </c>
      <c r="E30" s="5">
        <f>'[1]30 yr tmin'!E30-1.0149*'[1]1-svf'!E30</f>
        <v>2.287320728</v>
      </c>
      <c r="F30" s="5">
        <f>'[1]30 yr tmin'!F30-1.5067*'[1]1-svf'!F30</f>
        <v>5.045054824</v>
      </c>
      <c r="G30" s="5">
        <f>'[1]30 yr tmin'!G30-1.7971*'[1]1-svf'!G30</f>
        <v>8.183903912000002</v>
      </c>
      <c r="H30" s="5">
        <f>'[1]30 yr tmin'!H30-3.4149*'[1]1-svf'!H30</f>
        <v>8.729048728</v>
      </c>
      <c r="I30" s="5">
        <f>'[1]30 yr tmin'!I30-3.4594*'[1]1-svf'!I30</f>
        <v>8.489030768</v>
      </c>
      <c r="J30" s="5">
        <f>'[1]30 yr tmin'!J30-3.2465*'[1]1-svf'!J30</f>
        <v>6.980487480000001</v>
      </c>
      <c r="K30" s="5">
        <f>'[1]30 yr tmin'!K30-2.074*'[1]1-svf'!K30</f>
        <v>4.13489328</v>
      </c>
      <c r="L30" s="5">
        <f>'[1]30 yr tmin'!L30-1.5553*'[1]1-svf'!L30</f>
        <v>0.8013498160000003</v>
      </c>
      <c r="M30" s="5">
        <f>'[1]30 yr tmin'!M30+-1.1412*'[1]radn'!M30</f>
        <v>-2.3665484478203975</v>
      </c>
      <c r="N30" s="3">
        <f t="shared" si="0"/>
        <v>3.600135788014967</v>
      </c>
    </row>
    <row r="31" spans="1:14" ht="15.75">
      <c r="A31" s="4" t="s">
        <v>29</v>
      </c>
      <c r="B31" s="5">
        <f>'[1]30 yr tmin'!B31-1.0021*'[1]1-svf'!B31</f>
        <v>-2.154239704</v>
      </c>
      <c r="C31" s="5">
        <f>'[1]30 yr tmin'!C31-1.1791*'[1]1-svf'!C31</f>
        <v>-1.622786184</v>
      </c>
      <c r="D31" s="5">
        <f>'[1]30 yr tmin'!D31-1.3582*'[1]1-svf'!D31</f>
        <v>-1.1933323679999999</v>
      </c>
      <c r="E31" s="5">
        <f>'[1]30 yr tmin'!E31-1.0149*'[1]1-svf'!E31</f>
        <v>-0.06642837599999984</v>
      </c>
      <c r="F31" s="5">
        <f>'[1]30 yr tmin'!F31-1.5067*'[1]1-svf'!F31</f>
        <v>1.865259992</v>
      </c>
      <c r="G31" s="5">
        <f>'[1]30 yr tmin'!G31-1.7971*'[1]1-svf'!G31</f>
        <v>5.288729496</v>
      </c>
      <c r="H31" s="5">
        <f>'[1]30 yr tmin'!H31-3.4149*'[1]1-svf'!H31</f>
        <v>7.348195624</v>
      </c>
      <c r="I31" s="5">
        <f>'[1]30 yr tmin'!I31-3.4594*'[1]1-svf'!I31</f>
        <v>7.705820944</v>
      </c>
      <c r="J31" s="5">
        <f>'[1]30 yr tmin'!J31-3.2465*'[1]1-svf'!J31</f>
        <v>6.50855284</v>
      </c>
      <c r="K31" s="5">
        <f>'[1]30 yr tmin'!K31-2.074*'[1]1-svf'!K31</f>
        <v>3.7250542400000004</v>
      </c>
      <c r="L31" s="5">
        <f>'[1]30 yr tmin'!L31-1.5553*'[1]1-svf'!L31</f>
        <v>-1.281018872</v>
      </c>
      <c r="M31" s="5">
        <f>'[1]30 yr tmin'!M31+-1.1412*'[1]radn'!M31</f>
        <v>-4.154135359302226</v>
      </c>
      <c r="N31" s="3">
        <f t="shared" si="0"/>
        <v>1.8308060227248142</v>
      </c>
    </row>
    <row r="32" spans="1:14" ht="15.75">
      <c r="A32" s="4" t="s">
        <v>30</v>
      </c>
      <c r="B32" s="5">
        <f>'[1]30 yr tmin'!B32-1.0021*'[1]1-svf'!B32</f>
        <v>-0.025940399999999975</v>
      </c>
      <c r="C32" s="5">
        <f>'[1]30 yr tmin'!C32-1.1791*'[1]1-svf'!C32</f>
        <v>0.4105116</v>
      </c>
      <c r="D32" s="5">
        <f>'[1]30 yr tmin'!D32-1.3582*'[1]1-svf'!D32</f>
        <v>1.1450231999999998</v>
      </c>
      <c r="E32" s="5">
        <f>'[1]30 yr tmin'!E32-1.0149*'[1]1-svf'!E32</f>
        <v>2.9622324</v>
      </c>
      <c r="F32" s="5">
        <f>'[1]30 yr tmin'!F32-1.5067*'[1]1-svf'!F32</f>
        <v>5.9078092</v>
      </c>
      <c r="G32" s="5">
        <f>'[1]30 yr tmin'!G32-1.7971*'[1]1-svf'!G32</f>
        <v>8.239479600000001</v>
      </c>
      <c r="H32" s="5">
        <f>'[1]30 yr tmin'!H32-3.4149*'[1]1-svf'!H32</f>
        <v>9.9446324</v>
      </c>
      <c r="I32" s="5">
        <f>'[1]30 yr tmin'!I32-3.4594*'[1]1-svf'!I32</f>
        <v>10.403514399999999</v>
      </c>
      <c r="J32" s="5">
        <f>'[1]30 yr tmin'!J32-3.2465*'[1]1-svf'!J32</f>
        <v>7.700233999999999</v>
      </c>
      <c r="K32" s="5">
        <f>'[1]30 yr tmin'!K32-2.074*'[1]1-svf'!K32</f>
        <v>5.683624</v>
      </c>
      <c r="L32" s="5">
        <f>'[1]30 yr tmin'!L32-1.5553*'[1]1-svf'!L32</f>
        <v>1.0629028</v>
      </c>
      <c r="M32" s="5">
        <f>'[1]30 yr tmin'!M32+-1.1412*'[1]radn'!M32</f>
        <v>-1.7216250530092108</v>
      </c>
      <c r="N32" s="3">
        <f t="shared" si="0"/>
        <v>4.309366512249233</v>
      </c>
    </row>
    <row r="33" spans="1:14" ht="15.75">
      <c r="A33" s="4" t="s">
        <v>31</v>
      </c>
      <c r="B33" s="5">
        <f>'[1]30 yr tmin'!B33-1.0021*'[1]1-svf'!B33</f>
        <v>-1.387048899</v>
      </c>
      <c r="C33" s="5">
        <f>'[1]30 yr tmin'!C33-1.1791*'[1]1-svf'!C33</f>
        <v>-0.743727529</v>
      </c>
      <c r="D33" s="5">
        <f>'[1]30 yr tmin'!D33-1.3582*'[1]1-svf'!D33</f>
        <v>-0.5022650580000001</v>
      </c>
      <c r="E33" s="5">
        <f>'[1]30 yr tmin'!E33-1.0149*'[1]1-svf'!E33</f>
        <v>1.4016206689999997</v>
      </c>
      <c r="F33" s="5">
        <f>'[1]30 yr tmin'!F33-1.5067*'[1]1-svf'!F33</f>
        <v>3.1662842270000002</v>
      </c>
      <c r="G33" s="5">
        <f>'[1]30 yr tmin'!G33-1.7971*'[1]1-svf'!G33</f>
        <v>5.609225051</v>
      </c>
      <c r="H33" s="5">
        <f>'[1]30 yr tmin'!H33-3.4149*'[1]1-svf'!H33</f>
        <v>6.577164669</v>
      </c>
      <c r="I33" s="5">
        <f>'[1]30 yr tmin'!I33-3.4594*'[1]1-svf'!I33</f>
        <v>6.537773714</v>
      </c>
      <c r="J33" s="5">
        <f>'[1]30 yr tmin'!J33-3.2465*'[1]1-svf'!J33</f>
        <v>4.526230665</v>
      </c>
      <c r="K33" s="5">
        <f>'[1]30 yr tmin'!K33-2.074*'[1]1-svf'!K33</f>
        <v>2.5641159400000006</v>
      </c>
      <c r="L33" s="5">
        <f>'[1]30 yr tmin'!L33-1.5553*'[1]1-svf'!L33</f>
        <v>0.12326399300000013</v>
      </c>
      <c r="M33" s="5">
        <f>'[1]30 yr tmin'!M33+-1.1412*'[1]radn'!M33</f>
        <v>-3.387430007589934</v>
      </c>
      <c r="N33" s="3">
        <f t="shared" si="0"/>
        <v>2.0404339528675055</v>
      </c>
    </row>
    <row r="34" spans="1:14" ht="15.75">
      <c r="A34" s="4" t="s">
        <v>32</v>
      </c>
      <c r="B34" s="5">
        <f>'[1]30 yr tmin'!B34-1.0021*'[1]1-svf'!B34</f>
        <v>-2.0715058870000003</v>
      </c>
      <c r="C34" s="5">
        <f>'[1]30 yr tmin'!C34-1.1791*'[1]1-svf'!C34</f>
        <v>-2.143102077</v>
      </c>
      <c r="D34" s="5">
        <f>'[1]30 yr tmin'!D34-1.3582*'[1]1-svf'!D34</f>
        <v>-1.3167341540000002</v>
      </c>
      <c r="E34" s="5">
        <f>'[1]30 yr tmin'!E34-1.0149*'[1]1-svf'!E34</f>
        <v>0.216084897</v>
      </c>
      <c r="F34" s="5">
        <f>'[1]30 yr tmin'!F34-1.5067*'[1]1-svf'!F34</f>
        <v>2.6392995509999997</v>
      </c>
      <c r="G34" s="5">
        <f>'[1]30 yr tmin'!G34-1.7971*'[1]1-svf'!G34</f>
        <v>5.557765463</v>
      </c>
      <c r="H34" s="5">
        <f>'[1]30 yr tmin'!H34-3.4149*'[1]1-svf'!H34</f>
        <v>6.889356896999999</v>
      </c>
      <c r="I34" s="5">
        <f>'[1]30 yr tmin'!I34-3.4594*'[1]1-svf'!I34</f>
        <v>6.746215481999999</v>
      </c>
      <c r="J34" s="5">
        <f>'[1]30 yr tmin'!J34-3.2465*'[1]1-svf'!J34</f>
        <v>4.5526156449999995</v>
      </c>
      <c r="K34" s="5">
        <f>'[1]30 yr tmin'!K34-2.074*'[1]1-svf'!K34</f>
        <v>2.5893192199999997</v>
      </c>
      <c r="L34" s="5">
        <f>'[1]30 yr tmin'!L34-1.5553*'[1]1-svf'!L34</f>
        <v>-0.2078166909999999</v>
      </c>
      <c r="M34" s="5">
        <f>'[1]30 yr tmin'!M34+-1.1412*'[1]radn'!M34</f>
        <v>-3.703452343382282</v>
      </c>
      <c r="N34" s="3">
        <f t="shared" si="0"/>
        <v>1.6456705002181427</v>
      </c>
    </row>
    <row r="35" spans="1:14" ht="15.75">
      <c r="A35" s="4" t="s">
        <v>33</v>
      </c>
      <c r="B35" s="5">
        <f>'[1]30 yr tmin'!B35-1.0021*'[1]1-svf'!B35</f>
        <v>-0.709696359</v>
      </c>
      <c r="C35" s="5">
        <f>'[1]30 yr tmin'!C35-1.1791*'[1]1-svf'!C35</f>
        <v>-0.2703751889999999</v>
      </c>
      <c r="D35" s="5">
        <f>'[1]30 yr tmin'!D35-1.3582*'[1]1-svf'!D35</f>
        <v>-0.03296037800000007</v>
      </c>
      <c r="E35" s="5">
        <f>'[1]30 yr tmin'!E35-1.0149*'[1]1-svf'!E35</f>
        <v>1.378683929</v>
      </c>
      <c r="F35" s="5">
        <f>'[1]30 yr tmin'!F35-1.5067*'[1]1-svf'!F35</f>
        <v>4.132232807</v>
      </c>
      <c r="G35" s="5">
        <f>'[1]30 yr tmin'!G35-1.7971*'[1]1-svf'!G35</f>
        <v>7.168610591000001</v>
      </c>
      <c r="H35" s="5">
        <f>'[1]30 yr tmin'!H35-3.4149*'[1]1-svf'!H35</f>
        <v>8.699987929</v>
      </c>
      <c r="I35" s="5">
        <f>'[1]30 yr tmin'!I35-3.4594*'[1]1-svf'!I35</f>
        <v>8.759591274</v>
      </c>
      <c r="J35" s="5">
        <f>'[1]30 yr tmin'!J35-3.2465*'[1]1-svf'!J35</f>
        <v>6.352859765000001</v>
      </c>
      <c r="K35" s="5">
        <f>'[1]30 yr tmin'!K35-2.074*'[1]1-svf'!K35</f>
        <v>4.1172435400000005</v>
      </c>
      <c r="L35" s="5">
        <f>'[1]30 yr tmin'!L35-1.5553*'[1]1-svf'!L35</f>
        <v>0.5881142130000001</v>
      </c>
      <c r="M35" s="5">
        <f>'[1]30 yr tmin'!M35+-1.1412*'[1]radn'!M35</f>
        <v>-2.3542067836682277</v>
      </c>
      <c r="N35" s="3">
        <f t="shared" si="0"/>
        <v>3.152507111527648</v>
      </c>
    </row>
  </sheetData>
  <printOptions/>
  <pageMargins left="1.33" right="0.88" top="1.92" bottom="0.88" header="0.5" footer="0.89"/>
  <pageSetup fitToHeight="1" fitToWidth="1" horizontalDpi="360" verticalDpi="36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cp:lastPrinted>2002-02-01T01:49:29Z</cp:lastPrinted>
  <dcterms:created xsi:type="dcterms:W3CDTF">2002-02-01T01:24:57Z</dcterms:created>
  <dcterms:modified xsi:type="dcterms:W3CDTF">2002-02-01T02:07:05Z</dcterms:modified>
  <cp:category/>
  <cp:version/>
  <cp:contentType/>
  <cp:contentStatus/>
</cp:coreProperties>
</file>